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5386" windowWidth="9375" windowHeight="9495" activeTab="0"/>
  </bookViews>
  <sheets>
    <sheet name="CAP 13" sheetId="1" r:id="rId1"/>
    <sheet name="Resumen CAP 13" sheetId="2" r:id="rId2"/>
    <sheet name="Hoja1" sheetId="3" r:id="rId3"/>
    <sheet name="Resumen O-P" sheetId="4" r:id="rId4"/>
    <sheet name="CONTRATOS 2013" sheetId="5" r:id="rId5"/>
    <sheet name="Clasificación" sheetId="6" r:id="rId6"/>
  </sheets>
  <definedNames>
    <definedName name="Excel_BuiltIn__FilterDatabase" localSheetId="0">'CAP 13'!$A$10:$J$2250</definedName>
    <definedName name="Excel_BuiltIn_Print_Area" localSheetId="0">'CAP 13'!$K$286</definedName>
    <definedName name="_xlnm.Print_Titles" localSheetId="0">'CAP 13'!$1:$8</definedName>
  </definedNames>
  <calcPr fullCalcOnLoad="1"/>
</workbook>
</file>

<file path=xl/sharedStrings.xml><?xml version="1.0" encoding="utf-8"?>
<sst xmlns="http://schemas.openxmlformats.org/spreadsheetml/2006/main" count="2499" uniqueCount="567">
  <si>
    <t>V</t>
  </si>
  <si>
    <t>443-07-07-C</t>
  </si>
  <si>
    <t>443-07-07-E</t>
  </si>
  <si>
    <t>443-07-07-F</t>
  </si>
  <si>
    <t>443-07-07-D</t>
  </si>
  <si>
    <t>AÑO: 2013</t>
  </si>
  <si>
    <t>FP</t>
  </si>
  <si>
    <t>AÑO  2013</t>
  </si>
  <si>
    <t>AÑO : 2013</t>
  </si>
  <si>
    <t xml:space="preserve">CARGO DE </t>
  </si>
  <si>
    <t>TOTAL ORGANO DE DIRECCION</t>
  </si>
  <si>
    <t>Dirección General</t>
  </si>
  <si>
    <t>ORGANOS  DE ASESORIA</t>
  </si>
  <si>
    <t>Oficina Ejecutiva de Planeamiento y Presupuesto</t>
  </si>
  <si>
    <t xml:space="preserve">Oficina de Asesoría Jurídica </t>
  </si>
  <si>
    <t xml:space="preserve">Oficina de Epidemiología </t>
  </si>
  <si>
    <t>Oficina de Gestión de la Calidad</t>
  </si>
  <si>
    <t>ORGANOS DE APOYO</t>
  </si>
  <si>
    <t>Oficina Ejecutiva de Administración</t>
  </si>
  <si>
    <t xml:space="preserve">  -  Oficina de Personal</t>
  </si>
  <si>
    <t xml:space="preserve">  -  Oficina de Economía</t>
  </si>
  <si>
    <t xml:space="preserve">  -  Oficina de Logística</t>
  </si>
  <si>
    <t xml:space="preserve">  -  Oficina de Servicios Generales y Mantenimiento </t>
  </si>
  <si>
    <t xml:space="preserve">  -  Oficina de Seguros</t>
  </si>
  <si>
    <t xml:space="preserve">Oficina de Comunicaciones </t>
  </si>
  <si>
    <t>VI.1</t>
  </si>
  <si>
    <t>VI.2</t>
  </si>
  <si>
    <t>VI.3</t>
  </si>
  <si>
    <t>VI.4</t>
  </si>
  <si>
    <t>VI.5</t>
  </si>
  <si>
    <t>X.1</t>
  </si>
  <si>
    <t>X.2</t>
  </si>
  <si>
    <t>X.3</t>
  </si>
  <si>
    <t>X.4</t>
  </si>
  <si>
    <t>X.5</t>
  </si>
  <si>
    <t>X.6</t>
  </si>
  <si>
    <t>X.7</t>
  </si>
  <si>
    <t>X.8</t>
  </si>
  <si>
    <t>X.9</t>
  </si>
  <si>
    <t>XIII.4</t>
  </si>
  <si>
    <t>XV.1</t>
  </si>
  <si>
    <t>XV.2</t>
  </si>
  <si>
    <t>XV.3</t>
  </si>
  <si>
    <t>XV.4</t>
  </si>
  <si>
    <t>XV.5</t>
  </si>
  <si>
    <t>XV.6</t>
  </si>
  <si>
    <t>XV.7</t>
  </si>
  <si>
    <t>XV.8</t>
  </si>
  <si>
    <t>XV.9</t>
  </si>
  <si>
    <t>XV.10</t>
  </si>
  <si>
    <t>XV.11</t>
  </si>
  <si>
    <t>XV.12</t>
  </si>
  <si>
    <t>XVIII.1</t>
  </si>
  <si>
    <t>XVIII.2</t>
  </si>
  <si>
    <t>XX.1</t>
  </si>
  <si>
    <t>XX.2</t>
  </si>
  <si>
    <t xml:space="preserve">                            FORMATO Nº  2</t>
  </si>
  <si>
    <t>Oficina de Estadística e Informática</t>
  </si>
  <si>
    <t>Oficina de Capacitación y Apoyo a la Docencia e Investigación</t>
  </si>
  <si>
    <t>ORGANOS DE LINEA</t>
  </si>
  <si>
    <t>Departamento de Medicina</t>
  </si>
  <si>
    <t>Dpartamento de Cirugia</t>
  </si>
  <si>
    <t>Departamento de Pediatría</t>
  </si>
  <si>
    <t xml:space="preserve">Departamento de Ginecología y Obstetricia </t>
  </si>
  <si>
    <t>Departamento de Odontostomatologia</t>
  </si>
  <si>
    <t>Departamento de Enfermería</t>
  </si>
  <si>
    <t>Departamento de Emergencia y Cuidados Intensivos</t>
  </si>
  <si>
    <t>Departamento de Anestesiología y Centro Quirurgico</t>
  </si>
  <si>
    <t xml:space="preserve">Departamento de Patología Clinica </t>
  </si>
  <si>
    <t>Departamento de Anatomía Patologica</t>
  </si>
  <si>
    <t>Departamento de Diagnostico por Imágenes</t>
  </si>
  <si>
    <t xml:space="preserve">Departamento de Medicina Física y Rehabilitación </t>
  </si>
  <si>
    <t xml:space="preserve">Departamento de Nutrición y Dietética  </t>
  </si>
  <si>
    <t xml:space="preserve">Departamento de Servicio Social </t>
  </si>
  <si>
    <t>Departamento de Farmacia</t>
  </si>
  <si>
    <t>TOTALPREVISTOS</t>
  </si>
  <si>
    <t>ANEXO 2</t>
  </si>
  <si>
    <t>OFICINA DE PLANEAMIENTO  Y PRESUPUESTO</t>
  </si>
  <si>
    <t xml:space="preserve">OFICINA DE CAPAC. Y APOYO  A  LA  DOC. E INVESTIGACION </t>
  </si>
  <si>
    <t>DEPARTAMENTO DE ANESTESIOLOGÍA Y C. QUIRURGICO</t>
  </si>
  <si>
    <t xml:space="preserve">RESUMEN CUANTITATIVO  </t>
  </si>
  <si>
    <t xml:space="preserve">N° DE </t>
  </si>
  <si>
    <t>OFICINA EJECUTIVA DE PLANEAMIENTO Y PRESUPUESTO</t>
  </si>
  <si>
    <t>OFICINA DE SERVICIOS GENERALES Y MANTENIMIENTO</t>
  </si>
  <si>
    <t>OFICINA DE COMUNICACIONES</t>
  </si>
  <si>
    <t xml:space="preserve">DEPARTAMENTO DE PEDIATRIA </t>
  </si>
  <si>
    <t>DEPARTAMENTO DE GINECOLOGIA Y OBSTETRICIA</t>
  </si>
  <si>
    <t>DEPARTAMENTO DE ODONTOLOGIA</t>
  </si>
  <si>
    <t>EC</t>
  </si>
  <si>
    <t>443-07-07-B</t>
  </si>
  <si>
    <t xml:space="preserve">DEPARTAMENTO DE ANESTESIOLOGIA Y CENTRO QUIRURGICO </t>
  </si>
  <si>
    <t>DEPARTAMENTO DE PATOLOGIA CLINICA</t>
  </si>
  <si>
    <t>DEPARTAMENTO DE NUTRICION Y DIETETICA</t>
  </si>
  <si>
    <t>DEPARTAMENTO DE DE FARMACIA</t>
  </si>
  <si>
    <t xml:space="preserve">TOTAL </t>
  </si>
  <si>
    <t xml:space="preserve">FORMATO N° 01                                                                     CUADRO PARA ASIGNACION DE PERSONAL   </t>
  </si>
  <si>
    <t>DEL CUADRO PARA ASIGNACIÓN DE PERSONAL</t>
  </si>
  <si>
    <t>TÉCNICO</t>
  </si>
  <si>
    <t xml:space="preserve">UNIDAD ORGÁNICA </t>
  </si>
  <si>
    <t>DIRECCIÓN GENERAL</t>
  </si>
  <si>
    <t>OFICINA DE ASESORIA JURÍDICA</t>
  </si>
  <si>
    <t>OFICINA DE EPIDEMIOLOGÍA Y SALUD AMBIENTAL</t>
  </si>
  <si>
    <t>OFICINA DE GESTIÓN DE LA CALIDAD</t>
  </si>
  <si>
    <t>OFICINA EJECUTIVA DE ADMINISTRACIÓN</t>
  </si>
  <si>
    <t>OFICINA DE LOGÍSTICA</t>
  </si>
  <si>
    <t>OFICINA DE ESTADÍSTICA E INFORMÁTICA</t>
  </si>
  <si>
    <t xml:space="preserve">OFICINA DE CAPACITACIÓN Y APOYO  A  LA  DOC. E INVESTIGACIÓN </t>
  </si>
  <si>
    <t>DEPARTAMENTO DE CIRUGÍA</t>
  </si>
  <si>
    <t>DEPARTAMENTO DE PEDIATRÍA</t>
  </si>
  <si>
    <t>DEPARTAMENTO DE GINECOLOGÍA Y OBSTETRICIA</t>
  </si>
  <si>
    <t>DEPARTAMENTO DE ANESTESIOLOGÍA Y CENTRO QUIRÚRGICO</t>
  </si>
  <si>
    <t>DEPARTAMENTO DE ANATOMÍA PATOLÓGICA</t>
  </si>
  <si>
    <t>DEPARTAMENTO DE DIAGNÓSTICO POR IMÁGENES</t>
  </si>
  <si>
    <t>DEPARTAMENTO DE MEDICINA FÍSICA Y REHABILITACIÓN</t>
  </si>
  <si>
    <t>DEPARTAMENTO DE NUTRICIÓN Y DIETÉTICA</t>
  </si>
  <si>
    <t>UNIDAD ORGÁNICA</t>
  </si>
  <si>
    <t>CONTRATOS DE LOCACIÓN DE SERVICIOS CON PERSONAS NATURALES</t>
  </si>
  <si>
    <t>NÚMERO DE CONTRATOS</t>
  </si>
  <si>
    <t>ÓRGANOS O UNIDADES ORGÁNICAS</t>
  </si>
  <si>
    <t xml:space="preserve">DEL CUADRO PARA ASIGNACIÓN DE PERSONAL </t>
  </si>
  <si>
    <t>ÓRGANOS Y/O UNIDADES ORGÁNICAS</t>
  </si>
  <si>
    <t>I</t>
  </si>
  <si>
    <t>CLASIFI</t>
  </si>
  <si>
    <t>CARGO DE</t>
  </si>
  <si>
    <t>DE</t>
  </si>
  <si>
    <t>CARGO ESTRUCTURAL</t>
  </si>
  <si>
    <t>TOTAL</t>
  </si>
  <si>
    <t>DEL CARGO</t>
  </si>
  <si>
    <t>CONFIANZA</t>
  </si>
  <si>
    <t>ORDEN</t>
  </si>
  <si>
    <t>O</t>
  </si>
  <si>
    <t>P</t>
  </si>
  <si>
    <t>Director de Programa Sectorial        III</t>
  </si>
  <si>
    <t>SP-DS</t>
  </si>
  <si>
    <t>Director de Programa Sectorial        II</t>
  </si>
  <si>
    <t>Especialista Administrativo              I</t>
  </si>
  <si>
    <t>SP-ES</t>
  </si>
  <si>
    <t>Técnico Administrativo                    I</t>
  </si>
  <si>
    <t>SP-AP</t>
  </si>
  <si>
    <t>Secretaria                                      I</t>
  </si>
  <si>
    <t>II</t>
  </si>
  <si>
    <t>DENOMINACIÓN DEL ÓRGANO :   DIRECCIÓN GENERAL</t>
  </si>
  <si>
    <t xml:space="preserve">DENOMINACIÓN DE LA UNIDAD ORGÁNICA  :   </t>
  </si>
  <si>
    <r>
      <t>DENOMINACIÓN DEL ÓRGANO :  OFICINA EJECUTIVA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DE PLANEAMIENTO Y PRESUPUESTO</t>
    </r>
  </si>
  <si>
    <t>DENOMINACIÓN DEL ÓRGANO :  OFICINA DE ASESORIA JURÍDICA</t>
  </si>
  <si>
    <t>DENOMINACIÓN DEL ÓRGANO :  OFICINA DE EPIDEMIOLOGÍA  Y SALUD AMBIENTAL</t>
  </si>
  <si>
    <t>DENOMINACIÓN DEL ÓRGANO :  OFICINA DE GESTIÓN DE LA CALIDAD</t>
  </si>
  <si>
    <t>DENOMINACIÓN DEL ÓRGANO :  OFICINA EJECUTIVA DE ADMINISTRACIÓN</t>
  </si>
  <si>
    <t>DENOMINACIÓN DE LA UNIDAD ORGÁNICA : OFICINA DE PERSONAL</t>
  </si>
  <si>
    <t>DENOMINACIÓN DE LA UNIDAD ORGÁNICA : OFICINA DE ECONOMÍA</t>
  </si>
  <si>
    <t>DENOMINACIÓN DE LA UNIDAD ORGÁNICA : OFICINA DE LOGÍSTICA</t>
  </si>
  <si>
    <t xml:space="preserve">DENOMINACIÓN DE LA UNIDAD ORGÁNICA : OFICINA DE SERVICIOS GENERALES Y MANTENIMIENTO </t>
  </si>
  <si>
    <t>Médico                                             I</t>
  </si>
  <si>
    <t>DENOMINACIÓN DE LA UNIDAD ORGÁNICA :   OFICINA DE SEGUROS</t>
  </si>
  <si>
    <t>DENOMINACIÓN DEL ÓRGANO :  OFICINA DE COMUNICACIONES</t>
  </si>
  <si>
    <t>DENOMINACIÓN DEL ÓRGANO :  OFICINA DE ESTADÍSTICA E INFORMÁTICA</t>
  </si>
  <si>
    <t>DENOMINACIÓN DEL ÓRGANO :  OFICINA DE CAPACITACIÓN Y APOYO A LA DOCENCIA E INVESTIGACIÓN</t>
  </si>
  <si>
    <t>Médico                                               I</t>
  </si>
  <si>
    <t>DENOMINACIÓN DEL ÓRGANO :  DEPARTAMENTO DE MEDICINA</t>
  </si>
  <si>
    <t xml:space="preserve">DENOMINACIÓN DE LA UNIDAD ORGÁNICA : SERVICIO DE MEDICINA INTERNA   </t>
  </si>
  <si>
    <t>DENOMINACIÓN DE LA UNIDAD ORGÁNICA : SERVICIO DE GASTROENTEROLOGÍA</t>
  </si>
  <si>
    <t>DENOMINACIÓN DE LA UNIDAD ORGÁNICA : SERVICIO DE NEFROLOGÍA</t>
  </si>
  <si>
    <t>DENOMINACIÓN DE LA UNIDAD ORGÁNICA : SERVICIO DE PSIQUIATRÍA</t>
  </si>
  <si>
    <t>DENOMINACIÓN DE LA UNIDAD ORGÁNICA : SERVICIO DE NEUROLOGÍA</t>
  </si>
  <si>
    <t>DENOMINACIÓN DE LA UNIDAD ORGÁNICA : SERVICIO DE CARDIOLOGÍA</t>
  </si>
  <si>
    <t>DENOMINACIÓN DE LA UNIDAD ORGÁNICA : SERVICIO DE ENDOCRINOLOGÍA</t>
  </si>
  <si>
    <t>DENOMINACIÓN DE LA UNIDAD ORGÁNICA : SERVICIO DE NEUMOLOGÍA</t>
  </si>
  <si>
    <t>DENOMINACIÓN DE LA UNIDAD ORGÁNICA : SERVICIO DE MEDICINA OTRAS ESPECIALIDADES</t>
  </si>
  <si>
    <t>DENOMINACIÓN DEL ÓRGANO :  DEPARTAMENTO DE CIRUGÍA</t>
  </si>
  <si>
    <t>DENOMINACIÓN DE LA UNIDAD ORGÁNICA :  SERVICIO DE CIRUGÍA GENERAL</t>
  </si>
  <si>
    <t xml:space="preserve">DENOMINACIÓN DE LA UNIDAD ORGÁNICA : SERVICIO DE ORTOPEDÍA Y TRAUMATOLOGÍA </t>
  </si>
  <si>
    <t xml:space="preserve">DENOMINACIÓN DE LA UNIDAD ORGÁNICA : SERVICIO DE OFTALMOLOGÍA </t>
  </si>
  <si>
    <t>DENOMINACIÓN DE LA UNIDAD ORGÁNICA : SERVICIO DE OTORRINOLARINGOLOGÍA</t>
  </si>
  <si>
    <t>DENOMINACIÓN DE LA UNIDAD ORGÁNICA : SERVICIO DE UROLOGÍA</t>
  </si>
  <si>
    <t xml:space="preserve">DENOMINACIÓN DE LA UNIDAD ORGÁNICA : SERVICIO DE NEUROCIRUGÍA </t>
  </si>
  <si>
    <t>DENOMINACIÓN DE LA UNIDAD ORGÁNICA : SERVICIO DE CIRUGÍA PLÁSTICA RECONSTRUCTIVA Y QUEMADOS</t>
  </si>
  <si>
    <t>DENOMINACIÓN DEL ÓRGANO :  DEPARTAMENTO DE PEDIATRÍA</t>
  </si>
  <si>
    <t>DENOMINACIÓN DE LA UNIDAD ORGÁNICA :  SERVICIO DE PEDIATRÍA</t>
  </si>
  <si>
    <t>DENOMINACIÓN DE LA UNIDAD ORGÁNICA :  SERVICIO DE NEONATOLOGÍA</t>
  </si>
  <si>
    <t>DDENOMINACIÓN DE LA UNIDAD ORGÁNICA :  SERVICIO DE PEDIATRÍA OTRAS ESPECIALIDADES</t>
  </si>
  <si>
    <t>DENOMINACIÓN DEL ÓRGANO :  DEPARTAMENTO DE GINECOLOGÍA Y OBSTETRICIA</t>
  </si>
  <si>
    <t xml:space="preserve">DENOMINACIÓN DE LA UNIDAD ORGÁNICA :  SERVICIO DE GINECOLOGÍA </t>
  </si>
  <si>
    <t>DENOMINACIÓN DE LA UNIDAD ORGÁNICA :  SERVICIO DE OBSTETRICIA</t>
  </si>
  <si>
    <t>DENOMINACIÓN DE LA UNIDAD ORGÁNICA :  SERVICIO DE REPRODUCCIÓN HUMANA</t>
  </si>
  <si>
    <t>DENOMINACIÓN DE LA UNIDAD ORGÁNICA :  SERVICIO DE OBSTETRICES</t>
  </si>
  <si>
    <t>DENOMINACIÓN DEL ÓRGANO :  DEPARTAMENTO DE ODONTOESTOMATOLOGÍA</t>
  </si>
  <si>
    <t>DENOMINACIÓN DEL ÓRGANO :  DEPARTAMENTO DE ENFERMERÍA</t>
  </si>
  <si>
    <t xml:space="preserve">DENOMINACIÓN DE LA UNIDAD ORGÁNICA :   SERVICIO DE ENFERMERÍA EN EMERGENCIA </t>
  </si>
  <si>
    <t>DENOMINACIÓN DE LA UNIDAD ORGÁNICA :   SERVICIO DE ENFERMERÍA EN CUIDADOS INTENSIVOS</t>
  </si>
  <si>
    <t xml:space="preserve">DENOMINACIÓN DEL ÓRGANO :  DEPARTAMENTO DE ENFERMERÍA </t>
  </si>
  <si>
    <t xml:space="preserve">DENOMINACIÓN DE LA UNIDAD ORGÁNICA :  SERVICIO DE ENFERMERÍA EN CENTRO QUIRÚRGICO  </t>
  </si>
  <si>
    <t>DENOMINACIÓN DE LA UNIDAD ORGÁNICA :  SERVICIO DE ENFERMERÍA EN CENTRAL DE ESTERILIZACIÓN</t>
  </si>
  <si>
    <t>DENOMINACIÓN DE LA UNIDAD ORGÁNICA :  SERVICIO DE ENFERMERÍA EN QUEMADOS</t>
  </si>
  <si>
    <t>DENOMINACIÓN DEL ÓRGANO:  DEPARTAMENTO DE ENFERMERÍA</t>
  </si>
  <si>
    <t xml:space="preserve">DENOMINACIÓN DE LA UNIDAD ORGÁNICA :  SERVICIO DE ENFERMERÍA EN CIRUGÍA   </t>
  </si>
  <si>
    <t xml:space="preserve">DENOMINACIÓN DE LA UNIDAD ORGÁNICA :    SERVICIO DE ENFERMERÍA EN MEDICINA     </t>
  </si>
  <si>
    <t>DENOMINACIÓN DE LA UNIDAD ORGÁNICA :    SERVICIO DE ENFERMERÍA EN PEDIATRÍA</t>
  </si>
  <si>
    <t>DENOMINACIÓN DE LA UNIDAD ORGÁNICA : SERVICIO DE ENFERMERÍA EN NEONATOLOGÍA</t>
  </si>
  <si>
    <t>DENOMINACIÓN DE LA UNIDAD ORGÁNICA :  SERVICIO DE ENFERMERÍA EN GINECOLOGÍA Y OBSTETRICIA</t>
  </si>
  <si>
    <t>DENOMINACIÓN DE LA UNIDAD ORGÁNICA :    SERVICIO DE ENFERMERÍA EN PSIQUIATRÍA</t>
  </si>
  <si>
    <t>DENOMINACIÓN DE LA UNIDAD ORGÁNICA :  SERVICIO DE ENFERMERÍA EN CONSULTA EXTERNA</t>
  </si>
  <si>
    <t>DENOMINACIÓN DEL ÓRGANO :  DEPARTAMENTO DE EMERGENCIA Y CUIDADOS INTENSIVOS</t>
  </si>
  <si>
    <t>DENOMINACIÓN DE LA UNIDAD ORGÁNICA :    SERVICIO DE EMERGENCIA</t>
  </si>
  <si>
    <t>DENOMINACIÓN DE LA UNIDAD ORGÁNICA :    SERVICIO DE CUIDADOS INTENSIVOS</t>
  </si>
  <si>
    <t>DENOMINACIÓN DEL ÓRGANO :  DEPARTAMENTO DE ANESTESIOLOGÍA Y CENTRO QUIRÚRGICO</t>
  </si>
  <si>
    <t xml:space="preserve">DENOMINACIÓN DEL ÓRGANO :  DEPARTAMENTO DE PATOLOGÍA CLÍNICA </t>
  </si>
  <si>
    <t>DENOMINACIÓN DE LA UNIDAD ORGÁNICA :   SERVICIO DE LABORATORIO</t>
  </si>
  <si>
    <t>Biólogo       II</t>
  </si>
  <si>
    <t>Biólogo        I</t>
  </si>
  <si>
    <t xml:space="preserve">Químico       I  </t>
  </si>
  <si>
    <t>Químico Farmacéutico                 I</t>
  </si>
  <si>
    <t xml:space="preserve">DENOMINACIÓN DE LA UNIDAD ORGÁNICA :   SERVICIO DE BANCO DE SANGRE </t>
  </si>
  <si>
    <t>Biólogo           I</t>
  </si>
  <si>
    <t>Tecnólogo Médico                I</t>
  </si>
  <si>
    <t xml:space="preserve">DENOMINACIÓN DEL ÓRGANO :  DEPARTAMENTO DE ANATOMÍA PATOLÓGICA  </t>
  </si>
  <si>
    <t>DENOMINACIÓN DEL ÓRGANO :  DEPARTAMENTO DE DIAGNÓSTICO POR IMÁGENES</t>
  </si>
  <si>
    <t>DENOMINACIÓN DE LA UNIDAD ORGÁNICA :   SERVICIO DE RADIOLOGÍA GENERAL</t>
  </si>
  <si>
    <t>DENOMINACIÓN DE LA UNIDAD ORGÁNICA :    SERVICIO DE RADIOLOGÍA  ESPECIAL</t>
  </si>
  <si>
    <t>DENOMINACIÓN DEL ÓRGANO :  DEPARTAMENTO DE MEDICINA FÍSICA Y REHABILITACIÓN</t>
  </si>
  <si>
    <t>Director de Programa Sectorial            I</t>
  </si>
  <si>
    <t>Tecnólogo Médico       I</t>
  </si>
  <si>
    <t>Especialista en Audición y Lenguaje      I</t>
  </si>
  <si>
    <t xml:space="preserve">Asistente en Servicio de Salud               II </t>
  </si>
  <si>
    <t>Técnico en Prótesis Ortopédica              II</t>
  </si>
  <si>
    <t>Técnico en Prótesis Ortopédica              I</t>
  </si>
  <si>
    <t>DENOMINACIÓN DEL ÓRGANO :  DEPARTAMENTO DE NUTRICIÓN Y DIETÉTICA</t>
  </si>
  <si>
    <t>DENOMINACIÓN DEL ÓRGANO :  DEPARTAMENTO DE SERVICIO SOCIAL</t>
  </si>
  <si>
    <t xml:space="preserve">                       Cargos Previstos   :</t>
  </si>
  <si>
    <t>Resumen : Cargos Ocupados  :</t>
  </si>
  <si>
    <t>CLASIFICACIÓN</t>
  </si>
  <si>
    <t>SITUACIÓN DEL CARGO</t>
  </si>
  <si>
    <t>CARGO DE CONFIANZA</t>
  </si>
  <si>
    <t xml:space="preserve">TOTAL ÓRGANO </t>
  </si>
  <si>
    <t>TOTAL ÓRGANOS DE ASESORAMIENTO</t>
  </si>
  <si>
    <t>SUB TOTAL ÓRGANO</t>
  </si>
  <si>
    <t>TOTAL UNIDAD ORGÁNICA</t>
  </si>
  <si>
    <t xml:space="preserve"> SUB TOTAL ÓRGANO</t>
  </si>
  <si>
    <t>TOTAL ÓRGANOS DE LÍNEA</t>
  </si>
  <si>
    <t>EQUIPO DE RACIONALIZACIÓN</t>
  </si>
  <si>
    <t>III</t>
  </si>
  <si>
    <t>Director de Sistema Administrativo      II</t>
  </si>
  <si>
    <t>Especialista Administrativo                 II</t>
  </si>
  <si>
    <t>Planificador                                        I</t>
  </si>
  <si>
    <t>Asistente Administrativo                      I</t>
  </si>
  <si>
    <t>Técnico Administrativo                        III</t>
  </si>
  <si>
    <t>Técnico en Planificación                      I</t>
  </si>
  <si>
    <t>Técnico Administrativo                        I</t>
  </si>
  <si>
    <t>Secretaria                                           I</t>
  </si>
  <si>
    <t>IV</t>
  </si>
  <si>
    <t>Director de Sistema Administrativo      I</t>
  </si>
  <si>
    <t>Asistente Administrativo                    II</t>
  </si>
  <si>
    <t>Abogado                                           I</t>
  </si>
  <si>
    <t>Secretaria                                         I</t>
  </si>
  <si>
    <t xml:space="preserve">Médico                                     I </t>
  </si>
  <si>
    <t>Medico  Veterinario                    I</t>
  </si>
  <si>
    <t>Técnico en Estadística               I</t>
  </si>
  <si>
    <t>VI</t>
  </si>
  <si>
    <t>Enfermera                                 I</t>
  </si>
  <si>
    <t>Técnico Administrativo               I</t>
  </si>
  <si>
    <t>Director de  Administración                II</t>
  </si>
  <si>
    <t>Asistente Administrativo                    I</t>
  </si>
  <si>
    <t>SUB TOTAL ORGANO</t>
  </si>
  <si>
    <t>Director de Sistema Administrativo         I</t>
  </si>
  <si>
    <t>SP-EJ</t>
  </si>
  <si>
    <t>Capellán                                              I</t>
  </si>
  <si>
    <t>Asistente Social                                   I</t>
  </si>
  <si>
    <t>Relacionista Público                             I</t>
  </si>
  <si>
    <t>Asistente Administrativo                        I</t>
  </si>
  <si>
    <t>Técnico Administrativo                         III</t>
  </si>
  <si>
    <t>Técnico Administrativo                          II</t>
  </si>
  <si>
    <t>Técnico Administrativo                          I</t>
  </si>
  <si>
    <t>Secretaria                                            I</t>
  </si>
  <si>
    <t>Auxiliar de Sistema Administrativo         I</t>
  </si>
  <si>
    <t>Secretaria        III</t>
  </si>
  <si>
    <t>Oficinista       II</t>
  </si>
  <si>
    <t>VII</t>
  </si>
  <si>
    <t>Director de Sistema Administrativo        I</t>
  </si>
  <si>
    <t>Especialista  Administrativo                  II</t>
  </si>
  <si>
    <t>Especialista  Administrativo                  I</t>
  </si>
  <si>
    <t>Contador                                             I</t>
  </si>
  <si>
    <t>Asistente Administrativo                       I</t>
  </si>
  <si>
    <t>Técnico Administrativo                         II</t>
  </si>
  <si>
    <t>Auxiliar de Sistema Administrativo         II</t>
  </si>
  <si>
    <t>Oficinista                                             I</t>
  </si>
  <si>
    <t>Director de Sistema Administrativo       I</t>
  </si>
  <si>
    <t>NÚMERO</t>
  </si>
  <si>
    <t>CÓDIGO</t>
  </si>
  <si>
    <t>CACIÓN</t>
  </si>
  <si>
    <t xml:space="preserve">SITUACIÓN </t>
  </si>
  <si>
    <t>Estadístico                                         I</t>
  </si>
  <si>
    <t>Asistente Administrativo                      II</t>
  </si>
  <si>
    <t>Técnico Administrativo                        II</t>
  </si>
  <si>
    <t>Secretaria                                          I</t>
  </si>
  <si>
    <t>Auxiliar de Sistema Administrativo       I</t>
  </si>
  <si>
    <t>Director de Sistema Administrativo     I</t>
  </si>
  <si>
    <t>Ingeniero                                          I</t>
  </si>
  <si>
    <t>Especialista Administrativo                I</t>
  </si>
  <si>
    <t>Asistente Administrativo                   II</t>
  </si>
  <si>
    <t>Técnico Administrativo                     III</t>
  </si>
  <si>
    <t>Artesano                                         IV</t>
  </si>
  <si>
    <t>Artesano                                         III</t>
  </si>
  <si>
    <t>Técnico Administrativo                      II</t>
  </si>
  <si>
    <t>Chofer                                             III</t>
  </si>
  <si>
    <t>Electricista                                      III</t>
  </si>
  <si>
    <t xml:space="preserve">Técnico en Seguridad                        I </t>
  </si>
  <si>
    <t>Artesano                                          II</t>
  </si>
  <si>
    <t>Electricista                                       II</t>
  </si>
  <si>
    <t>Técnico Administrativo                       I</t>
  </si>
  <si>
    <t>Artesano                                           I</t>
  </si>
  <si>
    <t>Operador de Maquinaria Industrial       II</t>
  </si>
  <si>
    <t>Electricista                                        I</t>
  </si>
  <si>
    <t>Chofer                                               I</t>
  </si>
  <si>
    <t xml:space="preserve">Secretaria                                          I   </t>
  </si>
  <si>
    <t>Trabajador de Servicios                      III</t>
  </si>
  <si>
    <t>Trabajador de Servicios                       I</t>
  </si>
  <si>
    <t>Auxiliar de Artesanía                           I</t>
  </si>
  <si>
    <t>Auxiliar de Electricidad                        I</t>
  </si>
  <si>
    <t>Técnico en Estadística                      I</t>
  </si>
  <si>
    <t>Auxiliar de Sistema Administrativo      I</t>
  </si>
  <si>
    <t>VIII</t>
  </si>
  <si>
    <t xml:space="preserve">Director de Sistema Administrativo     I </t>
  </si>
  <si>
    <t>Relacionista Público                         II</t>
  </si>
  <si>
    <t>Relacionista Público                         I</t>
  </si>
  <si>
    <t>Asistente en Servicios de Salud         I</t>
  </si>
  <si>
    <t>Técnico en Enfermería                       I</t>
  </si>
  <si>
    <t>Técnico Administrativo                      I</t>
  </si>
  <si>
    <t>Operador de Equipo Electronico         II</t>
  </si>
  <si>
    <t>Operador de Equipo Electronico         I</t>
  </si>
  <si>
    <t>IX</t>
  </si>
  <si>
    <t>Programador de Sistema PAD           I</t>
  </si>
  <si>
    <t>Tecnico en Archivo                           I</t>
  </si>
  <si>
    <t>Auxiliar de Sistema Administrativo     II</t>
  </si>
  <si>
    <t>X</t>
  </si>
  <si>
    <t>Especialista en Capacitación                I</t>
  </si>
  <si>
    <t>TOTAL ORGANOS DE APOYO</t>
  </si>
  <si>
    <t>XI</t>
  </si>
  <si>
    <t>Director de Programa Sectorial     I</t>
  </si>
  <si>
    <t>Asistente Administrativo               I</t>
  </si>
  <si>
    <t>Secretaria                                   I</t>
  </si>
  <si>
    <t>Total de Cargos :</t>
  </si>
  <si>
    <t>XI.1</t>
  </si>
  <si>
    <t>Supervisor de Programa Sectorial    I</t>
  </si>
  <si>
    <t>Médico          IV</t>
  </si>
  <si>
    <t>Médico          III</t>
  </si>
  <si>
    <t>Médico          II</t>
  </si>
  <si>
    <t>Médico          I</t>
  </si>
  <si>
    <t>XI.2</t>
  </si>
  <si>
    <t>Supervisor de Programa Sectorial      I</t>
  </si>
  <si>
    <t>Médico            IV</t>
  </si>
  <si>
    <t>Médico            I</t>
  </si>
  <si>
    <t>XI.3</t>
  </si>
  <si>
    <t>Supervisor de Programa Sectorial     I</t>
  </si>
  <si>
    <t>Médico              III</t>
  </si>
  <si>
    <t>Médico              I</t>
  </si>
  <si>
    <t>XI.4</t>
  </si>
  <si>
    <t>Supervisor de Programa Sectorial       I</t>
  </si>
  <si>
    <t>Médico             IV</t>
  </si>
  <si>
    <t xml:space="preserve">Médico             I </t>
  </si>
  <si>
    <t>Psicólogo         I</t>
  </si>
  <si>
    <t>XI.5</t>
  </si>
  <si>
    <t>Médico              IV</t>
  </si>
  <si>
    <t xml:space="preserve">Médico              I </t>
  </si>
  <si>
    <t>XI.6</t>
  </si>
  <si>
    <t>Supervisor de Programa Sectorial        I</t>
  </si>
  <si>
    <t>Médico           IV</t>
  </si>
  <si>
    <t>Médico           I</t>
  </si>
  <si>
    <t>XI.7</t>
  </si>
  <si>
    <t>Médico              II</t>
  </si>
  <si>
    <t>XII</t>
  </si>
  <si>
    <t>Director de Programa Sectorial         I</t>
  </si>
  <si>
    <t>Técnico Administrativo                     II</t>
  </si>
  <si>
    <t>Secretaria                                       I</t>
  </si>
  <si>
    <t>XII.1</t>
  </si>
  <si>
    <t>Supervisor de Programa Sectorial         I</t>
  </si>
  <si>
    <t>Médico             II</t>
  </si>
  <si>
    <t>Médico             I</t>
  </si>
  <si>
    <t>XII.2</t>
  </si>
  <si>
    <t>Médico            II</t>
  </si>
  <si>
    <t>XII.3</t>
  </si>
  <si>
    <t>Supervisor de Programa Sectorial          I</t>
  </si>
  <si>
    <t>Médico            III</t>
  </si>
  <si>
    <t>Operador de Equipo Médico        I</t>
  </si>
  <si>
    <t>Supervisor de Programa Sectorial           I</t>
  </si>
  <si>
    <t>XIII</t>
  </si>
  <si>
    <t>Director de Programa Sectorial             I</t>
  </si>
  <si>
    <t>Secretaria           I</t>
  </si>
  <si>
    <t>XIII.1</t>
  </si>
  <si>
    <t>XIII.2</t>
  </si>
  <si>
    <t>XIII.3</t>
  </si>
  <si>
    <t>Médico           III</t>
  </si>
  <si>
    <t>Médico           II</t>
  </si>
  <si>
    <t>XIV</t>
  </si>
  <si>
    <t>Director de Programa Sectorial           I</t>
  </si>
  <si>
    <t>Supervisor de Programa Sectorial            I</t>
  </si>
  <si>
    <t>Médico                 IV</t>
  </si>
  <si>
    <t>Médico                 II</t>
  </si>
  <si>
    <t>Médico                 I</t>
  </si>
  <si>
    <t>Médico               IV</t>
  </si>
  <si>
    <t xml:space="preserve">Médico               I </t>
  </si>
  <si>
    <t>Obstetriz             IV</t>
  </si>
  <si>
    <t>Obstetriz             II</t>
  </si>
  <si>
    <t>Obstetriz             I</t>
  </si>
  <si>
    <t>XV</t>
  </si>
  <si>
    <t xml:space="preserve">DENOMINACION DE LA UNIDAD ORGANICA :    </t>
  </si>
  <si>
    <t>Director de Programa Sectorial          I</t>
  </si>
  <si>
    <t>Cirujano Dentista                 IV</t>
  </si>
  <si>
    <t>Cirujano Dentista                 II</t>
  </si>
  <si>
    <t>Cirujano Dentista                 I</t>
  </si>
  <si>
    <t>Técnico en Enfermería         I</t>
  </si>
  <si>
    <t>Secretaria                          I</t>
  </si>
  <si>
    <t>XVI</t>
  </si>
  <si>
    <t xml:space="preserve"> </t>
  </si>
  <si>
    <t>Supervisor de Programa Sectorial       II</t>
  </si>
  <si>
    <t>Técnico Administrativo                       II</t>
  </si>
  <si>
    <t>Secretaria                                         II</t>
  </si>
  <si>
    <t>XVI.1</t>
  </si>
  <si>
    <t>OFICINA DE CAPACITACION Y APOYO A LA DOCENCIA E INVESTIGACION</t>
  </si>
  <si>
    <t>Enfermera             III</t>
  </si>
  <si>
    <t>Enfermera             II</t>
  </si>
  <si>
    <t>Enfermera             I</t>
  </si>
  <si>
    <t>Técnico en Enfermería       II</t>
  </si>
  <si>
    <t>Técnico en Enfermería       I</t>
  </si>
  <si>
    <t>Auxiliar de Enfermería        I</t>
  </si>
  <si>
    <t>XVI.2</t>
  </si>
  <si>
    <t>Enfermera               III</t>
  </si>
  <si>
    <t>Enfermera               II</t>
  </si>
  <si>
    <t>Enfermera               I</t>
  </si>
  <si>
    <t>Técnico en Enfermería         II</t>
  </si>
  <si>
    <t>Enfermera               IV</t>
  </si>
  <si>
    <t>Técnico en Enfermería          II</t>
  </si>
  <si>
    <t>Técnico en Enfermería          I</t>
  </si>
  <si>
    <t>Técnico en Enfermería        I</t>
  </si>
  <si>
    <t>Auxiliar de Enfermería           I</t>
  </si>
  <si>
    <t>Enfermera            III</t>
  </si>
  <si>
    <t>Enfermera            II</t>
  </si>
  <si>
    <t>Enfermera            I</t>
  </si>
  <si>
    <t>Técnico en Enfermería        II</t>
  </si>
  <si>
    <t>Auxiliar de Enfermería         I</t>
  </si>
  <si>
    <t>Técnico en Enfermería           II</t>
  </si>
  <si>
    <t>Técnico en Enfermería           I</t>
  </si>
  <si>
    <t>Enfermera                IV</t>
  </si>
  <si>
    <t>Enfermera                III</t>
  </si>
  <si>
    <t>Enfermera                II</t>
  </si>
  <si>
    <t>Enfermera                I</t>
  </si>
  <si>
    <t>Enfermera              II</t>
  </si>
  <si>
    <t>Enfermera              I</t>
  </si>
  <si>
    <t>Enfermera              IV</t>
  </si>
  <si>
    <t>Técnico en  Enfermería          II</t>
  </si>
  <si>
    <t>Técnico en  Enfermería          I</t>
  </si>
  <si>
    <t>Técnico en  Enfermería        II</t>
  </si>
  <si>
    <t>Técnico en  Enfermería        I</t>
  </si>
  <si>
    <t>Técnico Administrativo                     I</t>
  </si>
  <si>
    <t>XVII</t>
  </si>
  <si>
    <t>Secretaria       I</t>
  </si>
  <si>
    <t>Asistente Administrativo         I</t>
  </si>
  <si>
    <t>Técnico en Asistencia Social           I</t>
  </si>
  <si>
    <t>Auxiliar de Sistema Administrativo    I</t>
  </si>
  <si>
    <t>XVIII</t>
  </si>
  <si>
    <t>Asistente en Servicios de Salud   I</t>
  </si>
  <si>
    <t>Operador de Equipo Médico         II</t>
  </si>
  <si>
    <t>Operador de Equipo Médico         I</t>
  </si>
  <si>
    <t>Técnico Administrativo                 I</t>
  </si>
  <si>
    <t>Secretaria          I</t>
  </si>
  <si>
    <t>XIX</t>
  </si>
  <si>
    <t>Técnico Administrativo           I</t>
  </si>
  <si>
    <t>Asistente en Servicios de Salud    I</t>
  </si>
  <si>
    <t xml:space="preserve">Técnico Especializado en Laboratorio  </t>
  </si>
  <si>
    <t>Técnico en Laboratorio  I</t>
  </si>
  <si>
    <t>Auxiliar de Laboratorio  I</t>
  </si>
  <si>
    <t>Químico Farmacéutico         I</t>
  </si>
  <si>
    <t>Técnico en Laboratorio          I</t>
  </si>
  <si>
    <t>Auxiliar de Laboratorio           I</t>
  </si>
  <si>
    <t>XX</t>
  </si>
  <si>
    <t>Médico        I</t>
  </si>
  <si>
    <t>Asistente en Servicios de Salud      II</t>
  </si>
  <si>
    <t>Asistente en Servicios de Salud      I</t>
  </si>
  <si>
    <t>Técnico en Laboratorio     I</t>
  </si>
  <si>
    <t>Secretaria                       I</t>
  </si>
  <si>
    <t>Auxiliar de Laboratorio      I</t>
  </si>
  <si>
    <t>XXI</t>
  </si>
  <si>
    <t>Técnico Administrativo    I</t>
  </si>
  <si>
    <t>Secretaria                      I</t>
  </si>
  <si>
    <t xml:space="preserve">Técnico Especializado en Rayos X  </t>
  </si>
  <si>
    <t>Operador de Equipo Médico        II</t>
  </si>
  <si>
    <t>Operador de Equipo Médico             I</t>
  </si>
  <si>
    <t>XXII</t>
  </si>
  <si>
    <t>Médico                       II</t>
  </si>
  <si>
    <t>Médico                       I</t>
  </si>
  <si>
    <t>Terapista                     II</t>
  </si>
  <si>
    <t>Terapista                     I</t>
  </si>
  <si>
    <t>Secretaria                    I</t>
  </si>
  <si>
    <t>Auxiliar de Laboratorio   I</t>
  </si>
  <si>
    <t>XXIII</t>
  </si>
  <si>
    <t>Nutricionista                  I</t>
  </si>
  <si>
    <t>Técnico en Nutrición      II</t>
  </si>
  <si>
    <t>Técnico en Nutrición       I</t>
  </si>
  <si>
    <t>Artesano                       I</t>
  </si>
  <si>
    <t>Secretaria                     I</t>
  </si>
  <si>
    <t>Auxiliar de Nutrición       I</t>
  </si>
  <si>
    <t>Auxiliar de Artesanía      I</t>
  </si>
  <si>
    <t>XXIV</t>
  </si>
  <si>
    <t>Asistente Social              II</t>
  </si>
  <si>
    <t>Asistente Social              I</t>
  </si>
  <si>
    <t>Técnico en Asistencia Social             I</t>
  </si>
  <si>
    <t>DENOMINACION DEL ORGANO :  DEPARTAMENTO DE FARMACIA</t>
  </si>
  <si>
    <t>Director de Programa Sectorial       I</t>
  </si>
  <si>
    <t>Químico Farmacéutico                   I</t>
  </si>
  <si>
    <t>Técnico en Farmacia           I</t>
  </si>
  <si>
    <t>Técnico Administrativo         I</t>
  </si>
  <si>
    <t>Secretaria                           I</t>
  </si>
  <si>
    <t>Auxiliar de Farmacia            I</t>
  </si>
  <si>
    <t xml:space="preserve">TOTAL GENERAL </t>
  </si>
  <si>
    <t xml:space="preserve">OFICINA EJECUTIVA DE PLANEAMIENTO Y PRESUPUESTO </t>
  </si>
  <si>
    <t xml:space="preserve">RESUMEN CUANTITATIVO </t>
  </si>
  <si>
    <t>DIRECTIVO</t>
  </si>
  <si>
    <t>PROFESIONAL</t>
  </si>
  <si>
    <t>AUXILIAR</t>
  </si>
  <si>
    <t>DIRECCION GENERAL</t>
  </si>
  <si>
    <t>ORGANO DE CONTROL INSTITUCIONAL</t>
  </si>
  <si>
    <t>OFICINA EJECUTIVA DE PLANEAMIENTO  Y PRESUPUESTO</t>
  </si>
  <si>
    <t>OFICINA DE ASESORIA JURIDICA</t>
  </si>
  <si>
    <t>OFICINA DE EPIDEMIOLOGIA Y SALUD AMBIENTAL</t>
  </si>
  <si>
    <t>OFICINA DE GESTION DE LA CALIDAD</t>
  </si>
  <si>
    <t>OFICINA EJECUTIVA DE ADMINISTRACION</t>
  </si>
  <si>
    <t>OFICINA DE PERSONAL</t>
  </si>
  <si>
    <t>OFICINA DE ECONOMIA</t>
  </si>
  <si>
    <t>OFICINA DE LOGISTICA</t>
  </si>
  <si>
    <t>OFICINA DE SERVICIOS GENERALES  Y MANTENIMIENTO</t>
  </si>
  <si>
    <t>OFICINA DE SEGUROS</t>
  </si>
  <si>
    <t xml:space="preserve">OFICINA DE COMUNICACIONES </t>
  </si>
  <si>
    <t>OFICINA DE ESTADISTICA E INFORMATICA</t>
  </si>
  <si>
    <t>DEPARTAMENTO DE MEDICINA</t>
  </si>
  <si>
    <t>DEPARTAMENTO DE CIRUGIA</t>
  </si>
  <si>
    <t>DEPARTAMENTO DE PEDIATRIA</t>
  </si>
  <si>
    <t>DEPARTAMENTO DE GÍNECOLOGIA Y OBSTETRICIA</t>
  </si>
  <si>
    <t>DEPARTAMENTO DE ODONTOESTOMATOLOGÍA</t>
  </si>
  <si>
    <t>DEPARTAMENTO DE ENFERMERIA</t>
  </si>
  <si>
    <t>DEPARTAMENTO DE EMERGENCIA Y CUIDADOS INTENSIVOS</t>
  </si>
  <si>
    <t xml:space="preserve">DEPARTAMENTO DE PATOLOGÍA CLÍNICA </t>
  </si>
  <si>
    <t>DEPARTAMENTO DE ANATOMIA PATOLOGICA</t>
  </si>
  <si>
    <t>DEPARTAMENTO DE DIAGNOSTICO POR IMAGENES</t>
  </si>
  <si>
    <t>DEPARTAMENTO DE MEDICINA FISICA Y REHABILITACION</t>
  </si>
  <si>
    <t>DEPARTAMENTO DE NUTRICIÓN Y DIETETICA</t>
  </si>
  <si>
    <t>DEPARTAMENTO DE SERVICIO SOCIAL</t>
  </si>
  <si>
    <t>DEPARTAMENTO DE FARMACIA</t>
  </si>
  <si>
    <t>TOTAL OCUPADOS</t>
  </si>
  <si>
    <t>TOTAL PREVISTOS</t>
  </si>
  <si>
    <t>TOTAL GENERAL</t>
  </si>
  <si>
    <t>Nº DE</t>
  </si>
  <si>
    <t>CAP VIGENTE  2008</t>
  </si>
  <si>
    <t>DENOMINACION</t>
  </si>
  <si>
    <t>%</t>
  </si>
  <si>
    <t>CAP PROPUESTO 2013</t>
  </si>
  <si>
    <t xml:space="preserve">CUADRO COMPARATIVO DE LOS CUADROS PARA ASIGNACION DE PERSONAL DEL HOSPITAL REGIONAL HONORIO DELGADO </t>
  </si>
  <si>
    <t xml:space="preserve">1.    TOTAL CARGOS PREVISTOS </t>
  </si>
  <si>
    <t>3.    TOTAL CARGOS PREVISTOS   (sin presupuesto)</t>
  </si>
  <si>
    <t>2.    TOTAL CARGOS OCUPADOS   (incluidos vacantes)</t>
  </si>
  <si>
    <t>4.    TOTAL CARGOS DE CONFIANZA</t>
  </si>
  <si>
    <t>5.    TOTAL CARGOS CONTRATADOS   (CAS)</t>
  </si>
  <si>
    <t xml:space="preserve">     TOTAL CARGOS DE APOYO Y ASESORAMIENTO</t>
  </si>
  <si>
    <t>DEPENDENCIA :  GERENCIA REGIONAL DE SALUD  -  HOSPITAL REGIONAL HONORIO DELGADO DE AREQUIPA</t>
  </si>
  <si>
    <t>ENTIDAD             :   GOBIERNO REGIONAL  DE AREQUIPA</t>
  </si>
  <si>
    <t>ENTIDAD                 :  GOBIERNO REGIONAL DE AREQUIPA</t>
  </si>
  <si>
    <t>DEPENDENCIA    :   GERENCIA REGIONAL DE SALUD -  HOSPITAL REGIONAL HONORIO DELGADO DE AREQUIPA</t>
  </si>
  <si>
    <t xml:space="preserve">DEPENDENCIA      :   GERENCIA REGIONAL DE SALUD  -  HOSPITAL REGIONAL HONORIO DELGADO </t>
  </si>
  <si>
    <t>DEPENDENCIA      :   GERENCIA REGIONAL DE SALUD - HOSPITAL REGIONAL HONORIO DELGADO DE AREQUIPA</t>
  </si>
  <si>
    <t>DEPENDENCIA      :   GERENCIA REGIONAL DE SALUD - HOSPITAL REGIONAL HONORIO DELGADO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</si>
</sst>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3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sz val="10"/>
      <color indexed="10"/>
      <name val="Verdana"/>
      <family val="2"/>
    </font>
    <font>
      <sz val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>
      <alignment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9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1" fillId="0" borderId="15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" fillId="0" borderId="13" xfId="0" applyNumberFormat="1" applyFont="1" applyBorder="1" applyAlignment="1" applyProtection="1">
      <alignment horizontal="center"/>
      <protection hidden="1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11" xfId="0" applyNumberFormat="1" applyFont="1" applyBorder="1" applyAlignment="1" applyProtection="1">
      <alignment horizontal="center"/>
      <protection hidden="1"/>
    </xf>
    <xf numFmtId="0" fontId="0" fillId="0" borderId="21" xfId="0" applyFont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49" fontId="1" fillId="0" borderId="16" xfId="0" applyNumberFormat="1" applyFont="1" applyBorder="1" applyAlignment="1" applyProtection="1">
      <alignment horizontal="center"/>
      <protection hidden="1"/>
    </xf>
    <xf numFmtId="49" fontId="1" fillId="0" borderId="22" xfId="0" applyNumberFormat="1" applyFont="1" applyBorder="1" applyAlignment="1" applyProtection="1">
      <alignment horizontal="center"/>
      <protection hidden="1"/>
    </xf>
    <xf numFmtId="0" fontId="1" fillId="0" borderId="2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49" fontId="1" fillId="0" borderId="44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22" xfId="0" applyNumberFormat="1" applyFont="1" applyBorder="1" applyAlignment="1" applyProtection="1">
      <alignment/>
      <protection hidden="1"/>
    </xf>
    <xf numFmtId="0" fontId="0" fillId="0" borderId="57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44" xfId="0" applyNumberFormat="1" applyFont="1" applyBorder="1" applyAlignment="1" applyProtection="1">
      <alignment horizontal="center"/>
      <protection hidden="1"/>
    </xf>
    <xf numFmtId="0" fontId="0" fillId="24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9" fontId="1" fillId="0" borderId="15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1" fillId="0" borderId="0" xfId="0" applyFont="1" applyAlignment="1">
      <alignment horizontal="justify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2" fillId="0" borderId="0" xfId="0" applyFont="1" applyAlignment="1">
      <alignment horizontal="justify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1" fillId="0" borderId="0" xfId="0" applyNumberFormat="1" applyFont="1" applyBorder="1" applyAlignment="1" applyProtection="1">
      <alignment/>
      <protection hidden="1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left"/>
    </xf>
    <xf numFmtId="0" fontId="1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5" fillId="0" borderId="69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1" fillId="0" borderId="71" xfId="0" applyFont="1" applyBorder="1" applyAlignment="1">
      <alignment horizontal="center"/>
    </xf>
    <xf numFmtId="0" fontId="5" fillId="0" borderId="59" xfId="0" applyFont="1" applyBorder="1" applyAlignment="1">
      <alignment horizontal="left"/>
    </xf>
    <xf numFmtId="0" fontId="1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74" xfId="0" applyFont="1" applyFill="1" applyBorder="1" applyAlignment="1">
      <alignment horizontal="justify"/>
    </xf>
    <xf numFmtId="0" fontId="1" fillId="0" borderId="75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1" fillId="0" borderId="76" xfId="0" applyFont="1" applyFill="1" applyBorder="1" applyAlignment="1">
      <alignment horizontal="justify"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Fill="1" applyBorder="1" applyAlignment="1">
      <alignment horizontal="justify"/>
    </xf>
    <xf numFmtId="0" fontId="1" fillId="0" borderId="81" xfId="0" applyFont="1" applyBorder="1" applyAlignment="1">
      <alignment/>
    </xf>
    <xf numFmtId="0" fontId="1" fillId="0" borderId="82" xfId="0" applyFont="1" applyFill="1" applyBorder="1" applyAlignment="1">
      <alignment horizontal="justify"/>
    </xf>
    <xf numFmtId="0" fontId="1" fillId="0" borderId="83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1" fillId="0" borderId="52" xfId="0" applyFont="1" applyBorder="1" applyAlignment="1">
      <alignment/>
    </xf>
    <xf numFmtId="0" fontId="5" fillId="0" borderId="85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92" xfId="0" applyBorder="1" applyAlignment="1">
      <alignment horizontal="center"/>
    </xf>
    <xf numFmtId="10" fontId="0" fillId="0" borderId="36" xfId="0" applyNumberFormat="1" applyBorder="1" applyAlignment="1">
      <alignment horizontal="center"/>
    </xf>
    <xf numFmtId="0" fontId="0" fillId="0" borderId="9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left" wrapText="1"/>
    </xf>
    <xf numFmtId="0" fontId="0" fillId="0" borderId="94" xfId="0" applyBorder="1" applyAlignment="1">
      <alignment/>
    </xf>
    <xf numFmtId="0" fontId="1" fillId="0" borderId="94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0" fillId="0" borderId="95" xfId="0" applyNumberFormat="1" applyBorder="1" applyAlignment="1">
      <alignment horizontal="center"/>
    </xf>
    <xf numFmtId="0" fontId="0" fillId="0" borderId="94" xfId="0" applyBorder="1" applyAlignment="1">
      <alignment horizontal="left" wrapText="1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left" wrapText="1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9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 shrinkToFit="1"/>
    </xf>
    <xf numFmtId="0" fontId="0" fillId="0" borderId="75" xfId="0" applyBorder="1" applyAlignment="1">
      <alignment horizontal="center" vertical="center" wrapText="1" shrinkToFit="1"/>
    </xf>
    <xf numFmtId="0" fontId="1" fillId="0" borderId="100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0" xfId="0" applyFont="1" applyAlignment="1">
      <alignment horizontal="center" shrinkToFit="1"/>
    </xf>
    <xf numFmtId="0" fontId="0" fillId="0" borderId="75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 wrapText="1"/>
    </xf>
    <xf numFmtId="0" fontId="0" fillId="0" borderId="92" xfId="0" applyBorder="1" applyAlignment="1">
      <alignment vertical="center" wrapText="1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104775</xdr:rowOff>
    </xdr:from>
    <xdr:to>
      <xdr:col>10</xdr:col>
      <xdr:colOff>190500</xdr:colOff>
      <xdr:row>8</xdr:row>
      <xdr:rowOff>28575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9029700" y="10001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238125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0</xdr:rowOff>
    </xdr:from>
    <xdr:to>
      <xdr:col>9</xdr:col>
      <xdr:colOff>866775</xdr:colOff>
      <xdr:row>4</xdr:row>
      <xdr:rowOff>19050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rcRect r="3604" b="3030"/>
        <a:stretch>
          <a:fillRect/>
        </a:stretch>
      </xdr:blipFill>
      <xdr:spPr>
        <a:xfrm>
          <a:off x="8315325" y="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0</xdr:col>
      <xdr:colOff>647700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61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0</xdr:rowOff>
    </xdr:from>
    <xdr:to>
      <xdr:col>5</xdr:col>
      <xdr:colOff>742950</xdr:colOff>
      <xdr:row>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38100</xdr:rowOff>
    </xdr:from>
    <xdr:to>
      <xdr:col>1</xdr:col>
      <xdr:colOff>85725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5</xdr:col>
      <xdr:colOff>838200</xdr:colOff>
      <xdr:row>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r="3604" b="3030"/>
        <a:stretch>
          <a:fillRect/>
        </a:stretch>
      </xdr:blipFill>
      <xdr:spPr>
        <a:xfrm>
          <a:off x="6505575" y="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542925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0</xdr:row>
      <xdr:rowOff>0</xdr:rowOff>
    </xdr:from>
    <xdr:to>
      <xdr:col>3</xdr:col>
      <xdr:colOff>9525</xdr:colOff>
      <xdr:row>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r="3604" b="3030"/>
        <a:stretch>
          <a:fillRect/>
        </a:stretch>
      </xdr:blipFill>
      <xdr:spPr>
        <a:xfrm>
          <a:off x="5295900" y="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1</xdr:col>
      <xdr:colOff>247650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0</xdr:row>
      <xdr:rowOff>0</xdr:rowOff>
    </xdr:from>
    <xdr:to>
      <xdr:col>8</xdr:col>
      <xdr:colOff>809625</xdr:colOff>
      <xdr:row>3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r="3604" b="3030"/>
        <a:stretch>
          <a:fillRect/>
        </a:stretch>
      </xdr:blipFill>
      <xdr:spPr>
        <a:xfrm>
          <a:off x="8610600" y="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50"/>
  <sheetViews>
    <sheetView tabSelected="1" zoomScalePageLayoutView="0" workbookViewId="0" topLeftCell="B1">
      <selection activeCell="I9" sqref="I9"/>
    </sheetView>
  </sheetViews>
  <sheetFormatPr defaultColWidth="11.421875" defaultRowHeight="12.75"/>
  <cols>
    <col min="1" max="1" width="0.2890625" style="73" hidden="1" customWidth="1"/>
    <col min="2" max="2" width="0.13671875" style="73" customWidth="1"/>
    <col min="3" max="3" width="9.57421875" style="75" customWidth="1"/>
    <col min="4" max="4" width="44.28125" style="73" customWidth="1"/>
    <col min="5" max="5" width="12.421875" style="79" customWidth="1"/>
    <col min="6" max="6" width="17.8515625" style="76" customWidth="1"/>
    <col min="7" max="7" width="12.140625" style="76" customWidth="1"/>
    <col min="8" max="8" width="11.28125" style="76" customWidth="1"/>
    <col min="9" max="9" width="14.00390625" style="76" customWidth="1"/>
    <col min="10" max="10" width="13.7109375" style="76" customWidth="1"/>
    <col min="11" max="16384" width="11.421875" style="73" customWidth="1"/>
  </cols>
  <sheetData>
    <row r="1" ht="11.25">
      <c r="K1" s="46"/>
    </row>
    <row r="2" ht="11.25">
      <c r="K2" s="46"/>
    </row>
    <row r="3" ht="11.25">
      <c r="K3" s="46"/>
    </row>
    <row r="4" ht="11.25">
      <c r="K4" s="46"/>
    </row>
    <row r="5" spans="1:11" ht="12.75">
      <c r="A5" s="80"/>
      <c r="B5" s="80"/>
      <c r="C5" s="328" t="s">
        <v>95</v>
      </c>
      <c r="D5" s="329"/>
      <c r="E5" s="329"/>
      <c r="F5" s="329"/>
      <c r="G5" s="329"/>
      <c r="H5" s="329"/>
      <c r="I5" s="329"/>
      <c r="J5" s="3"/>
      <c r="K5" s="46"/>
    </row>
    <row r="6" spans="1:10" ht="12.75">
      <c r="A6" s="80"/>
      <c r="B6" s="80"/>
      <c r="C6" s="82"/>
      <c r="D6" s="80"/>
      <c r="E6" s="83"/>
      <c r="F6" s="84"/>
      <c r="G6" s="84"/>
      <c r="H6" s="84"/>
      <c r="I6" s="84"/>
      <c r="J6" s="85"/>
    </row>
    <row r="7" spans="1:11" ht="12.75">
      <c r="A7" s="86"/>
      <c r="B7" s="86"/>
      <c r="C7" s="82" t="s">
        <v>561</v>
      </c>
      <c r="D7" s="80"/>
      <c r="E7" s="83"/>
      <c r="F7" s="84"/>
      <c r="G7" s="84"/>
      <c r="H7" s="84"/>
      <c r="I7" s="84"/>
      <c r="J7" s="3" t="s">
        <v>7</v>
      </c>
      <c r="K7" s="76"/>
    </row>
    <row r="8" spans="1:10" ht="12.75">
      <c r="A8" s="80"/>
      <c r="B8" s="80"/>
      <c r="C8" s="82" t="s">
        <v>560</v>
      </c>
      <c r="D8" s="80"/>
      <c r="E8" s="83"/>
      <c r="F8" s="84"/>
      <c r="G8" s="84"/>
      <c r="H8" s="84"/>
      <c r="I8" s="84"/>
      <c r="J8" s="84"/>
    </row>
    <row r="9" spans="1:10" ht="12.75" customHeight="1">
      <c r="A9" s="80"/>
      <c r="B9" s="80"/>
      <c r="C9" s="82"/>
      <c r="D9" s="80"/>
      <c r="E9" s="83"/>
      <c r="F9" s="84"/>
      <c r="G9" s="84"/>
      <c r="H9" s="84"/>
      <c r="I9" s="84"/>
      <c r="J9" s="84"/>
    </row>
    <row r="10" spans="1:10" ht="12.75">
      <c r="A10" s="80"/>
      <c r="B10" s="80"/>
      <c r="C10" s="87" t="s">
        <v>121</v>
      </c>
      <c r="D10" s="88" t="s">
        <v>141</v>
      </c>
      <c r="E10" s="220"/>
      <c r="F10" s="221"/>
      <c r="G10" s="221"/>
      <c r="H10" s="221"/>
      <c r="I10" s="221"/>
      <c r="J10" s="222"/>
    </row>
    <row r="11" spans="1:10" ht="12.75">
      <c r="A11" s="80"/>
      <c r="B11" s="80"/>
      <c r="C11" s="87"/>
      <c r="D11" s="92" t="s">
        <v>142</v>
      </c>
      <c r="E11" s="223"/>
      <c r="F11" s="224"/>
      <c r="G11" s="224"/>
      <c r="H11" s="224"/>
      <c r="I11" s="224"/>
      <c r="J11" s="6"/>
    </row>
    <row r="12" spans="1:10" ht="12.75">
      <c r="A12" s="80"/>
      <c r="B12" s="80"/>
      <c r="C12" s="94" t="s">
        <v>285</v>
      </c>
      <c r="D12" s="326" t="s">
        <v>125</v>
      </c>
      <c r="E12" s="326" t="s">
        <v>286</v>
      </c>
      <c r="F12" s="326" t="s">
        <v>229</v>
      </c>
      <c r="G12" s="326" t="s">
        <v>126</v>
      </c>
      <c r="H12" s="326" t="s">
        <v>230</v>
      </c>
      <c r="I12" s="326"/>
      <c r="J12" s="326" t="s">
        <v>231</v>
      </c>
    </row>
    <row r="13" spans="1:14" ht="12.75">
      <c r="A13" s="80"/>
      <c r="B13" s="80"/>
      <c r="C13" s="97" t="s">
        <v>124</v>
      </c>
      <c r="D13" s="327"/>
      <c r="E13" s="327"/>
      <c r="F13" s="327"/>
      <c r="G13" s="327"/>
      <c r="H13" s="327"/>
      <c r="I13" s="326"/>
      <c r="J13" s="327"/>
      <c r="N13" s="77"/>
    </row>
    <row r="14" spans="1:15" ht="12.75">
      <c r="A14" s="81" t="str">
        <f aca="true" t="shared" si="0" ref="A14:A19">IF(AND(OR(E14&gt;0,E14&lt;&gt;""),G14&gt;1),RIGHT(1000+B14-G14+1,3)," ")</f>
        <v> </v>
      </c>
      <c r="B14" s="81">
        <f>IF(OR(E14&lt;0,E14&lt;&gt;""),RIGHT(100+B13+G14,3),B13)</f>
        <v>0</v>
      </c>
      <c r="C14" s="99" t="s">
        <v>129</v>
      </c>
      <c r="D14" s="327"/>
      <c r="E14" s="327"/>
      <c r="F14" s="327"/>
      <c r="G14" s="326"/>
      <c r="H14" s="50" t="s">
        <v>130</v>
      </c>
      <c r="I14" s="50" t="s">
        <v>131</v>
      </c>
      <c r="J14" s="326"/>
      <c r="N14" s="77"/>
      <c r="O14" s="78"/>
    </row>
    <row r="15" spans="1:14" ht="12.75">
      <c r="A15" s="81" t="str">
        <f t="shared" si="0"/>
        <v> </v>
      </c>
      <c r="B15" s="81" t="str">
        <f>IF(OR(E15&lt;0,E15&lt;&gt;""),RIGHT(10000+B14+G15,4),B14)</f>
        <v>0001</v>
      </c>
      <c r="C15" s="103" t="str">
        <f>IF(E15&gt;" ",IF(A15&lt;&gt;" ",CONCATENATE(A15,"-",B15),B15)," ")</f>
        <v>0001</v>
      </c>
      <c r="D15" s="104" t="s">
        <v>132</v>
      </c>
      <c r="E15" s="105" t="s">
        <v>89</v>
      </c>
      <c r="F15" s="91" t="s">
        <v>88</v>
      </c>
      <c r="G15" s="90">
        <f aca="true" t="shared" si="1" ref="G15:G20">SUM(H15+I15)</f>
        <v>1</v>
      </c>
      <c r="H15" s="106"/>
      <c r="I15" s="106">
        <v>1</v>
      </c>
      <c r="J15" s="91">
        <v>1</v>
      </c>
      <c r="N15" s="77"/>
    </row>
    <row r="16" spans="1:14" ht="12.75">
      <c r="A16" s="81" t="str">
        <f t="shared" si="0"/>
        <v> </v>
      </c>
      <c r="B16" s="81" t="str">
        <f>IF(OR(E16&lt;0,E16&lt;&gt;""),RIGHT(10000+B15+G16,4),B15)</f>
        <v>0002</v>
      </c>
      <c r="C16" s="107" t="str">
        <f>IF(E16&gt;" ",IF(A16&lt;&gt;" ",CONCATENATE(A16,"-",B16),B16)," ")</f>
        <v>0002</v>
      </c>
      <c r="D16" s="108" t="s">
        <v>134</v>
      </c>
      <c r="E16" s="105" t="s">
        <v>89</v>
      </c>
      <c r="F16" s="109" t="s">
        <v>88</v>
      </c>
      <c r="G16" s="110">
        <f t="shared" si="1"/>
        <v>1</v>
      </c>
      <c r="H16" s="111"/>
      <c r="I16" s="111">
        <v>1</v>
      </c>
      <c r="J16" s="109">
        <v>1</v>
      </c>
      <c r="N16" s="78"/>
    </row>
    <row r="17" spans="1:14" ht="12.75">
      <c r="A17" s="81" t="str">
        <f t="shared" si="0"/>
        <v> </v>
      </c>
      <c r="B17" s="81" t="str">
        <f>IF(OR(E17&lt;0,E17&lt;&gt;""),RIGHT(10000+B16+G17,4),B16)</f>
        <v>0003</v>
      </c>
      <c r="C17" s="107" t="str">
        <f>IF(E17&gt;" ",IF(A17&lt;&gt;" ",CONCATENATE(A17,"-",B17),B17)," ")</f>
        <v>0003</v>
      </c>
      <c r="D17" s="112" t="s">
        <v>135</v>
      </c>
      <c r="E17" s="107" t="s">
        <v>2</v>
      </c>
      <c r="F17" s="111" t="s">
        <v>136</v>
      </c>
      <c r="G17" s="110">
        <f t="shared" si="1"/>
        <v>1</v>
      </c>
      <c r="H17" s="111">
        <v>1</v>
      </c>
      <c r="I17" s="111"/>
      <c r="J17" s="109"/>
      <c r="N17" s="78"/>
    </row>
    <row r="18" spans="1:14" ht="12.75">
      <c r="A18" s="81" t="str">
        <f t="shared" si="0"/>
        <v>004</v>
      </c>
      <c r="B18" s="81" t="str">
        <f>IF(OR(E18&lt;0,E18&lt;&gt;""),RIGHT(10000+B17+G18,4),B17)</f>
        <v>0005</v>
      </c>
      <c r="C18" s="107" t="str">
        <f>IF(E18&gt;" ",IF(A18&lt;&gt;" ",CONCATENATE(A18,"-",B18),B18)," ")</f>
        <v>004-0005</v>
      </c>
      <c r="D18" s="112" t="s">
        <v>137</v>
      </c>
      <c r="E18" s="107" t="s">
        <v>3</v>
      </c>
      <c r="F18" s="111" t="s">
        <v>138</v>
      </c>
      <c r="G18" s="113">
        <f t="shared" si="1"/>
        <v>2</v>
      </c>
      <c r="H18" s="114"/>
      <c r="I18" s="111">
        <v>2</v>
      </c>
      <c r="J18" s="109"/>
      <c r="N18" s="78"/>
    </row>
    <row r="19" spans="1:14" ht="12.75">
      <c r="A19" s="81" t="str">
        <f t="shared" si="0"/>
        <v>006</v>
      </c>
      <c r="B19" s="81" t="str">
        <f>IF(OR(E19&lt;0,E19&lt;&gt;""),RIGHT(10000+B18+G19,4),B18)</f>
        <v>0008</v>
      </c>
      <c r="C19" s="107" t="str">
        <f>IF(E19&gt;" ",IF(A19&lt;&gt;" ",CONCATENATE(A19,"-",B19),B19)," ")</f>
        <v>006-0008</v>
      </c>
      <c r="D19" s="112" t="s">
        <v>139</v>
      </c>
      <c r="E19" s="115" t="s">
        <v>3</v>
      </c>
      <c r="F19" s="116" t="s">
        <v>138</v>
      </c>
      <c r="G19" s="117">
        <f t="shared" si="1"/>
        <v>3</v>
      </c>
      <c r="H19" s="118">
        <v>2</v>
      </c>
      <c r="I19" s="119">
        <v>1</v>
      </c>
      <c r="J19" s="120"/>
      <c r="N19" s="78"/>
    </row>
    <row r="20" spans="1:10" ht="12.75">
      <c r="A20" s="81" t="str">
        <f>IF(AND(OR(E20&gt;0,E20&lt;&gt;""),G20&gt;1),RIGHT(10000+B20-G20+1,4)," ")</f>
        <v> </v>
      </c>
      <c r="B20" s="81"/>
      <c r="C20" s="121"/>
      <c r="D20" s="16" t="s">
        <v>232</v>
      </c>
      <c r="E20" s="122"/>
      <c r="F20" s="110"/>
      <c r="G20" s="11">
        <f t="shared" si="1"/>
        <v>8</v>
      </c>
      <c r="H20" s="11">
        <f>SUM(H15:H19)</f>
        <v>3</v>
      </c>
      <c r="I20" s="11">
        <f>SUM(I15:I19)</f>
        <v>5</v>
      </c>
      <c r="J20" s="11">
        <f>SUM(J14:J19)</f>
        <v>2</v>
      </c>
    </row>
    <row r="21" spans="1:10" ht="12.75">
      <c r="A21" s="81"/>
      <c r="B21" s="81"/>
      <c r="C21" s="122"/>
      <c r="D21" s="17"/>
      <c r="E21" s="122"/>
      <c r="F21" s="110"/>
      <c r="G21" s="4"/>
      <c r="H21" s="4"/>
      <c r="I21" s="4"/>
      <c r="J21" s="4"/>
    </row>
    <row r="22" spans="1:10" ht="12.75">
      <c r="A22" s="81" t="str">
        <f>IF(AND(OR(E22&gt;0,E22&lt;&gt;""),G22&gt;1),RIGHT(10000+B22-G22+1,4)," ")</f>
        <v> </v>
      </c>
      <c r="B22" s="81" t="e">
        <f>IF(OR(E22&lt;0,E22&lt;&gt;""),RIGHT(10000+#REF!+G22,4),#REF!)</f>
        <v>#REF!</v>
      </c>
      <c r="C22" s="133"/>
      <c r="D22" s="17"/>
      <c r="E22" s="122"/>
      <c r="F22" s="110"/>
      <c r="G22" s="4"/>
      <c r="H22" s="4"/>
      <c r="I22" s="4"/>
      <c r="J22" s="4"/>
    </row>
    <row r="23" spans="1:10" ht="15" customHeight="1">
      <c r="A23" s="81" t="str">
        <f>IF(AND(OR(E23&gt;0,E23&lt;&gt;""),G23&gt;1),RIGHT(10000+B23-G23+1,4)," ")</f>
        <v> </v>
      </c>
      <c r="B23" s="81"/>
      <c r="C23" s="87" t="s">
        <v>140</v>
      </c>
      <c r="D23" s="134" t="s">
        <v>143</v>
      </c>
      <c r="E23" s="224"/>
      <c r="F23" s="224"/>
      <c r="G23" s="123"/>
      <c r="H23" s="123"/>
      <c r="I23" s="123"/>
      <c r="J23" s="225"/>
    </row>
    <row r="24" spans="1:10" ht="12.75">
      <c r="A24" s="81" t="str">
        <f>IF(AND(OR(E24&gt;0,E24&lt;&gt;""),G24&gt;1),RIGHT(10000+B24-G24+1,4)," ")</f>
        <v> </v>
      </c>
      <c r="B24" s="81"/>
      <c r="C24" s="87"/>
      <c r="D24" s="92" t="s">
        <v>142</v>
      </c>
      <c r="E24" s="37"/>
      <c r="F24" s="23"/>
      <c r="G24" s="224"/>
      <c r="H24" s="224"/>
      <c r="I24" s="224"/>
      <c r="J24" s="226"/>
    </row>
    <row r="25" spans="1:10" ht="12.75">
      <c r="A25" s="81" t="e">
        <f>IF(AND(OR(E25&gt;0,E25&lt;&gt;""),G25&gt;1),RIGHT(10000+B25-G25+1,4)," ")</f>
        <v>#VALUE!</v>
      </c>
      <c r="B25" s="81"/>
      <c r="C25" s="94" t="s">
        <v>285</v>
      </c>
      <c r="D25" s="326" t="s">
        <v>125</v>
      </c>
      <c r="E25" s="326" t="s">
        <v>286</v>
      </c>
      <c r="F25" s="326" t="s">
        <v>229</v>
      </c>
      <c r="G25" s="326" t="s">
        <v>126</v>
      </c>
      <c r="H25" s="326" t="s">
        <v>230</v>
      </c>
      <c r="I25" s="326"/>
      <c r="J25" s="326" t="s">
        <v>231</v>
      </c>
    </row>
    <row r="26" spans="1:10" ht="12.75">
      <c r="A26" s="81"/>
      <c r="B26" s="81"/>
      <c r="C26" s="97" t="s">
        <v>124</v>
      </c>
      <c r="D26" s="327"/>
      <c r="E26" s="327"/>
      <c r="F26" s="327"/>
      <c r="G26" s="327"/>
      <c r="H26" s="327"/>
      <c r="I26" s="326"/>
      <c r="J26" s="327"/>
    </row>
    <row r="27" spans="1:10" ht="12.75">
      <c r="A27" s="81" t="str">
        <f aca="true" t="shared" si="2" ref="A27:A45">IF(AND(OR(E27&gt;0,E27&lt;&gt;""),G27&gt;1),RIGHT(10000+B27-G27+1,4)," ")</f>
        <v> </v>
      </c>
      <c r="B27" s="81"/>
      <c r="C27" s="99" t="s">
        <v>129</v>
      </c>
      <c r="D27" s="327"/>
      <c r="E27" s="327"/>
      <c r="F27" s="327"/>
      <c r="G27" s="326"/>
      <c r="H27" s="50" t="s">
        <v>130</v>
      </c>
      <c r="I27" s="50" t="s">
        <v>131</v>
      </c>
      <c r="J27" s="326"/>
    </row>
    <row r="28" spans="1:10" ht="12.75">
      <c r="A28" s="81" t="str">
        <f>IF(AND(OR(E28&gt;0,E28&lt;&gt;""),G28&gt;1),RIGHT(1000+B28-G28+1,3)," ")</f>
        <v> </v>
      </c>
      <c r="B28" s="81" t="str">
        <f>IF(OR(E28&lt;0,E28&lt;&gt;""),RIGHT(10000+B19+G28,4),B19)</f>
        <v>0009</v>
      </c>
      <c r="C28" s="107" t="str">
        <f>IF(E28&gt;" ",IF(A28&lt;&gt;" ",CONCATENATE(A28,"-",B28),B28)," ")</f>
        <v>0009</v>
      </c>
      <c r="D28" s="104" t="s">
        <v>240</v>
      </c>
      <c r="E28" s="105" t="s">
        <v>1</v>
      </c>
      <c r="F28" s="91" t="s">
        <v>133</v>
      </c>
      <c r="G28" s="90">
        <f aca="true" t="shared" si="3" ref="G28:G36">SUM(H28+I28)</f>
        <v>1</v>
      </c>
      <c r="H28" s="106"/>
      <c r="I28" s="106">
        <v>1</v>
      </c>
      <c r="J28" s="91">
        <v>1</v>
      </c>
    </row>
    <row r="29" spans="1:10" ht="12.75">
      <c r="A29" s="81" t="str">
        <f t="shared" si="2"/>
        <v> </v>
      </c>
      <c r="B29" s="81" t="str">
        <f aca="true" t="shared" si="4" ref="B29:B35">IF(OR(E29&lt;0,E29&lt;&gt;""),RIGHT(10000+B28+G29,4),B28)</f>
        <v>0010</v>
      </c>
      <c r="C29" s="135" t="str">
        <f aca="true" t="shared" si="5" ref="C29:C36">IF(E29&gt;" ",IF(A29&lt;&gt;" ",CONCATENATE(A29,"-",B29),B29)," ")</f>
        <v>0010</v>
      </c>
      <c r="D29" s="112" t="s">
        <v>241</v>
      </c>
      <c r="E29" s="122" t="s">
        <v>2</v>
      </c>
      <c r="F29" s="111" t="s">
        <v>136</v>
      </c>
      <c r="G29" s="110">
        <f t="shared" si="3"/>
        <v>1</v>
      </c>
      <c r="H29" s="111">
        <v>1</v>
      </c>
      <c r="I29" s="111"/>
      <c r="J29" s="109"/>
    </row>
    <row r="30" spans="1:10" ht="12.75">
      <c r="A30" s="81" t="str">
        <f t="shared" si="2"/>
        <v>0011</v>
      </c>
      <c r="B30" s="81" t="str">
        <f t="shared" si="4"/>
        <v>0013</v>
      </c>
      <c r="C30" s="126" t="str">
        <f t="shared" si="5"/>
        <v>0011-0013</v>
      </c>
      <c r="D30" s="112" t="s">
        <v>242</v>
      </c>
      <c r="E30" s="122" t="s">
        <v>2</v>
      </c>
      <c r="F30" s="111" t="s">
        <v>136</v>
      </c>
      <c r="G30" s="110">
        <f t="shared" si="3"/>
        <v>3</v>
      </c>
      <c r="H30" s="111"/>
      <c r="I30" s="111">
        <v>3</v>
      </c>
      <c r="J30" s="109"/>
    </row>
    <row r="31" spans="1:10" ht="12.75">
      <c r="A31" s="81" t="str">
        <f t="shared" si="2"/>
        <v> </v>
      </c>
      <c r="B31" s="81" t="str">
        <f t="shared" si="4"/>
        <v>0014</v>
      </c>
      <c r="C31" s="126" t="str">
        <f t="shared" si="5"/>
        <v>0014</v>
      </c>
      <c r="D31" s="112" t="s">
        <v>243</v>
      </c>
      <c r="E31" s="122" t="s">
        <v>2</v>
      </c>
      <c r="F31" s="111" t="s">
        <v>136</v>
      </c>
      <c r="G31" s="110">
        <f t="shared" si="3"/>
        <v>1</v>
      </c>
      <c r="H31" s="111">
        <v>1</v>
      </c>
      <c r="I31" s="111"/>
      <c r="J31" s="109"/>
    </row>
    <row r="32" spans="1:10" ht="12.75">
      <c r="A32" s="81" t="str">
        <f t="shared" si="2"/>
        <v>0015</v>
      </c>
      <c r="B32" s="81" t="str">
        <f t="shared" si="4"/>
        <v>0016</v>
      </c>
      <c r="C32" s="126" t="str">
        <f t="shared" si="5"/>
        <v>0015-0016</v>
      </c>
      <c r="D32" s="112" t="s">
        <v>244</v>
      </c>
      <c r="E32" s="122" t="s">
        <v>3</v>
      </c>
      <c r="F32" s="111" t="s">
        <v>138</v>
      </c>
      <c r="G32" s="110">
        <f t="shared" si="3"/>
        <v>2</v>
      </c>
      <c r="H32" s="114">
        <v>2</v>
      </c>
      <c r="I32" s="111"/>
      <c r="J32" s="109"/>
    </row>
    <row r="33" spans="1:10" ht="12.75">
      <c r="A33" s="81" t="str">
        <f>IF(AND(OR(E33&gt;0,E33&lt;&gt;""),G33&gt;1),RIGHT(10000+B33-G33+1,4)," ")</f>
        <v> </v>
      </c>
      <c r="B33" s="81" t="str">
        <f t="shared" si="4"/>
        <v>0017</v>
      </c>
      <c r="C33" s="126" t="str">
        <f t="shared" si="5"/>
        <v>0017</v>
      </c>
      <c r="D33" s="112" t="s">
        <v>245</v>
      </c>
      <c r="E33" s="122" t="s">
        <v>3</v>
      </c>
      <c r="F33" s="111" t="s">
        <v>138</v>
      </c>
      <c r="G33" s="110">
        <f t="shared" si="3"/>
        <v>1</v>
      </c>
      <c r="H33" s="111">
        <v>1</v>
      </c>
      <c r="I33" s="111"/>
      <c r="J33" s="109"/>
    </row>
    <row r="34" spans="1:10" ht="12.75">
      <c r="A34" s="81" t="str">
        <f t="shared" si="2"/>
        <v> </v>
      </c>
      <c r="B34" s="81" t="str">
        <f t="shared" si="4"/>
        <v>0018</v>
      </c>
      <c r="C34" s="126" t="str">
        <f t="shared" si="5"/>
        <v>0018</v>
      </c>
      <c r="D34" s="112" t="s">
        <v>246</v>
      </c>
      <c r="E34" s="122" t="s">
        <v>3</v>
      </c>
      <c r="F34" s="111" t="s">
        <v>138</v>
      </c>
      <c r="G34" s="113">
        <f t="shared" si="3"/>
        <v>1</v>
      </c>
      <c r="H34" s="114">
        <v>1</v>
      </c>
      <c r="I34" s="111"/>
      <c r="J34" s="109"/>
    </row>
    <row r="35" spans="1:10" ht="12.75">
      <c r="A35" s="81" t="str">
        <f t="shared" si="2"/>
        <v> </v>
      </c>
      <c r="B35" s="81" t="str">
        <f t="shared" si="4"/>
        <v>0019</v>
      </c>
      <c r="C35" s="107" t="str">
        <f t="shared" si="5"/>
        <v>0019</v>
      </c>
      <c r="D35" s="136" t="s">
        <v>247</v>
      </c>
      <c r="E35" s="115" t="s">
        <v>3</v>
      </c>
      <c r="F35" s="131" t="s">
        <v>138</v>
      </c>
      <c r="G35" s="119">
        <f t="shared" si="3"/>
        <v>1</v>
      </c>
      <c r="H35" s="119"/>
      <c r="I35" s="119">
        <v>1</v>
      </c>
      <c r="J35" s="109"/>
    </row>
    <row r="36" spans="1:10" ht="12.75">
      <c r="A36" s="81" t="str">
        <f t="shared" si="2"/>
        <v> </v>
      </c>
      <c r="B36" s="81"/>
      <c r="C36" s="121" t="str">
        <f t="shared" si="5"/>
        <v> </v>
      </c>
      <c r="D36" s="16" t="s">
        <v>232</v>
      </c>
      <c r="E36" s="122"/>
      <c r="F36" s="110"/>
      <c r="G36" s="132">
        <f t="shared" si="3"/>
        <v>11</v>
      </c>
      <c r="H36" s="11">
        <f>SUM(H29:H35)</f>
        <v>6</v>
      </c>
      <c r="I36" s="11">
        <f>SUM(I28:I35)</f>
        <v>5</v>
      </c>
      <c r="J36" s="12">
        <f>SUM(J28:J34)</f>
        <v>1</v>
      </c>
    </row>
    <row r="37" spans="1:10" ht="12.75">
      <c r="A37" s="81"/>
      <c r="B37" s="81"/>
      <c r="C37" s="122"/>
      <c r="D37" s="17"/>
      <c r="E37" s="122"/>
      <c r="F37" s="110"/>
      <c r="G37" s="4"/>
      <c r="H37" s="4"/>
      <c r="I37" s="4"/>
      <c r="J37" s="4"/>
    </row>
    <row r="38" spans="1:10" ht="12.75">
      <c r="A38" s="81"/>
      <c r="B38" s="81"/>
      <c r="C38" s="122"/>
      <c r="D38" s="17"/>
      <c r="E38" s="122"/>
      <c r="F38" s="110"/>
      <c r="G38" s="4"/>
      <c r="H38" s="4"/>
      <c r="I38" s="4"/>
      <c r="J38" s="4"/>
    </row>
    <row r="39" spans="1:10" ht="12.75">
      <c r="A39" s="81"/>
      <c r="B39" s="81"/>
      <c r="C39" s="122"/>
      <c r="D39" s="17"/>
      <c r="E39" s="122"/>
      <c r="F39" s="110"/>
      <c r="G39" s="4"/>
      <c r="H39" s="4"/>
      <c r="I39" s="4"/>
      <c r="J39" s="4"/>
    </row>
    <row r="40" spans="1:10" ht="12.75">
      <c r="A40" s="81"/>
      <c r="B40" s="81"/>
      <c r="C40" s="122"/>
      <c r="D40" s="17"/>
      <c r="E40" s="122"/>
      <c r="F40" s="110"/>
      <c r="G40" s="4"/>
      <c r="H40" s="4"/>
      <c r="I40" s="4"/>
      <c r="J40" s="4"/>
    </row>
    <row r="41" spans="1:10" ht="12.75">
      <c r="A41" s="81"/>
      <c r="B41" s="81"/>
      <c r="C41" s="122"/>
      <c r="D41" s="17"/>
      <c r="E41" s="122"/>
      <c r="F41" s="110"/>
      <c r="G41" s="4"/>
      <c r="H41" s="4"/>
      <c r="I41" s="4"/>
      <c r="J41" s="4"/>
    </row>
    <row r="42" spans="1:10" ht="12.75">
      <c r="A42" s="81"/>
      <c r="B42" s="81"/>
      <c r="C42" s="122"/>
      <c r="D42" s="17"/>
      <c r="E42" s="122"/>
      <c r="F42" s="110"/>
      <c r="G42" s="4"/>
      <c r="H42" s="4"/>
      <c r="I42" s="4"/>
      <c r="J42" s="4"/>
    </row>
    <row r="43" spans="1:10" ht="12.75">
      <c r="A43" s="81" t="str">
        <f t="shared" si="2"/>
        <v> </v>
      </c>
      <c r="B43" s="81" t="e">
        <f>IF(OR(E43&lt;0,E43&lt;&gt;""),RIGHT(10000+#REF!+G43,4),#REF!)</f>
        <v>#REF!</v>
      </c>
      <c r="C43" s="137" t="s">
        <v>239</v>
      </c>
      <c r="D43" s="138" t="s">
        <v>144</v>
      </c>
      <c r="E43" s="227"/>
      <c r="F43" s="227"/>
      <c r="G43" s="227"/>
      <c r="H43" s="227"/>
      <c r="I43" s="227"/>
      <c r="J43" s="228"/>
    </row>
    <row r="44" spans="1:10" ht="12.75">
      <c r="A44" s="81" t="str">
        <f t="shared" si="2"/>
        <v> </v>
      </c>
      <c r="B44" s="81" t="e">
        <f>IF(OR(E44&lt;0,E44&lt;&gt;""),RIGHT(10000+B43+G44,4),B43)</f>
        <v>#REF!</v>
      </c>
      <c r="C44" s="128" t="str">
        <f>IF(E44&gt;" ",IF(A44&lt;&gt;" ",CONCATENATE(A44,"-",B44),B44)," ")</f>
        <v> </v>
      </c>
      <c r="D44" s="92" t="s">
        <v>142</v>
      </c>
      <c r="E44" s="229"/>
      <c r="F44" s="229"/>
      <c r="G44" s="21"/>
      <c r="H44" s="229"/>
      <c r="I44" s="229"/>
      <c r="J44" s="230"/>
    </row>
    <row r="45" spans="1:10" ht="12.75">
      <c r="A45" s="81" t="e">
        <f t="shared" si="2"/>
        <v>#REF!</v>
      </c>
      <c r="B45" s="81" t="e">
        <f>IF(OR(E45&lt;0,E45&lt;&gt;""),RIGHT(10000+B44+G45,4),B44)</f>
        <v>#REF!</v>
      </c>
      <c r="C45" s="94" t="s">
        <v>285</v>
      </c>
      <c r="D45" s="326" t="s">
        <v>125</v>
      </c>
      <c r="E45" s="326" t="s">
        <v>286</v>
      </c>
      <c r="F45" s="326" t="s">
        <v>229</v>
      </c>
      <c r="G45" s="326" t="s">
        <v>126</v>
      </c>
      <c r="H45" s="326" t="s">
        <v>230</v>
      </c>
      <c r="I45" s="326"/>
      <c r="J45" s="326" t="s">
        <v>231</v>
      </c>
    </row>
    <row r="46" spans="1:10" ht="12.75">
      <c r="A46" s="81"/>
      <c r="B46" s="81"/>
      <c r="C46" s="97" t="s">
        <v>124</v>
      </c>
      <c r="D46" s="327"/>
      <c r="E46" s="327"/>
      <c r="F46" s="327"/>
      <c r="G46" s="327"/>
      <c r="H46" s="327"/>
      <c r="I46" s="326"/>
      <c r="J46" s="327"/>
    </row>
    <row r="47" spans="1:10" ht="12.75">
      <c r="A47" s="81"/>
      <c r="B47" s="81"/>
      <c r="C47" s="99" t="s">
        <v>129</v>
      </c>
      <c r="D47" s="327"/>
      <c r="E47" s="327"/>
      <c r="F47" s="327"/>
      <c r="G47" s="326"/>
      <c r="H47" s="50" t="s">
        <v>130</v>
      </c>
      <c r="I47" s="50" t="s">
        <v>131</v>
      </c>
      <c r="J47" s="326"/>
    </row>
    <row r="48" spans="1:10" ht="12.75">
      <c r="A48" s="81" t="str">
        <f aca="true" t="shared" si="6" ref="A48:A53">IF(AND(OR(E48&gt;0,E48&lt;&gt;""),G48&gt;1),RIGHT(10000+B48-G48+1,4)," ")</f>
        <v> </v>
      </c>
      <c r="B48" s="81" t="str">
        <f>IF(OR(E48&lt;0,E48&lt;&gt;""),RIGHT(10000+B35+G48,4),B35)</f>
        <v>0020</v>
      </c>
      <c r="C48" s="126" t="str">
        <f>IF(E48&gt;" ",IF(A48&lt;&gt;" ",CONCATENATE(A48,"-",B48),B48)," ")</f>
        <v>0020</v>
      </c>
      <c r="D48" s="124" t="s">
        <v>249</v>
      </c>
      <c r="E48" s="105" t="s">
        <v>4</v>
      </c>
      <c r="F48" s="106" t="s">
        <v>263</v>
      </c>
      <c r="G48" s="90">
        <f>SUM(H48+I48)</f>
        <v>1</v>
      </c>
      <c r="H48" s="106"/>
      <c r="I48" s="106">
        <v>1</v>
      </c>
      <c r="J48" s="109"/>
    </row>
    <row r="49" spans="1:10" ht="12.75">
      <c r="A49" s="81" t="str">
        <f t="shared" si="6"/>
        <v>0021</v>
      </c>
      <c r="B49" s="81" t="str">
        <f>IF(OR(E49&lt;0,E49&lt;&gt;""),RIGHT(10000+B48+G49,4),B48)</f>
        <v>0023</v>
      </c>
      <c r="C49" s="126" t="str">
        <f>IF(E49&gt;" ",IF(A49&lt;&gt;" ",CONCATENATE(A49,"-",B49),B49)," ")</f>
        <v>0021-0023</v>
      </c>
      <c r="D49" s="127" t="s">
        <v>251</v>
      </c>
      <c r="E49" s="122" t="s">
        <v>2</v>
      </c>
      <c r="F49" s="111" t="s">
        <v>136</v>
      </c>
      <c r="G49" s="110">
        <f>SUM(H49+I49)</f>
        <v>3</v>
      </c>
      <c r="H49" s="111">
        <v>3</v>
      </c>
      <c r="I49" s="111"/>
      <c r="J49" s="109"/>
    </row>
    <row r="50" spans="1:10" ht="12.75">
      <c r="A50" s="81" t="str">
        <f t="shared" si="6"/>
        <v> </v>
      </c>
      <c r="B50" s="81" t="str">
        <f>IF(OR(E50&lt;0,E50&lt;&gt;""),RIGHT(10000+B49+G50,4),B49)</f>
        <v>0024</v>
      </c>
      <c r="C50" s="126" t="str">
        <f>IF(E50&gt;" ",IF(A50&lt;&gt;" ",CONCATENATE(A50,"-",B50),B50)," ")</f>
        <v>0024</v>
      </c>
      <c r="D50" s="112" t="s">
        <v>243</v>
      </c>
      <c r="E50" s="122" t="s">
        <v>2</v>
      </c>
      <c r="F50" s="111" t="s">
        <v>136</v>
      </c>
      <c r="G50" s="110">
        <f>SUM(H50+I50)</f>
        <v>1</v>
      </c>
      <c r="H50" s="111">
        <v>1</v>
      </c>
      <c r="I50" s="111"/>
      <c r="J50" s="109"/>
    </row>
    <row r="51" spans="1:10" ht="12.75">
      <c r="A51" s="81" t="str">
        <f t="shared" si="6"/>
        <v> </v>
      </c>
      <c r="B51" s="81" t="str">
        <f>IF(OR(E51&lt;0,E51&lt;&gt;""),RIGHT(10000+B50+G51,4),B50)</f>
        <v>0025</v>
      </c>
      <c r="C51" s="126" t="str">
        <f>IF(E51&gt;" ",IF(A51&lt;&gt;" ",CONCATENATE(A51,"-",B51),B51)," ")</f>
        <v>0025</v>
      </c>
      <c r="D51" s="129" t="s">
        <v>252</v>
      </c>
      <c r="E51" s="115" t="s">
        <v>3</v>
      </c>
      <c r="F51" s="119" t="s">
        <v>138</v>
      </c>
      <c r="G51" s="117">
        <f>SUM(H51+I51)</f>
        <v>1</v>
      </c>
      <c r="H51" s="119"/>
      <c r="I51" s="119">
        <v>1</v>
      </c>
      <c r="J51" s="109"/>
    </row>
    <row r="52" spans="1:10" ht="12.75">
      <c r="A52" s="81" t="str">
        <f t="shared" si="6"/>
        <v> </v>
      </c>
      <c r="B52" s="81"/>
      <c r="C52" s="121"/>
      <c r="D52" s="16" t="s">
        <v>232</v>
      </c>
      <c r="E52" s="122"/>
      <c r="F52" s="110"/>
      <c r="G52" s="11">
        <f>SUM(H52+I52)</f>
        <v>6</v>
      </c>
      <c r="H52" s="11">
        <f>SUM(H48:H51)</f>
        <v>4</v>
      </c>
      <c r="I52" s="25">
        <f>SUM(I48:I51)</f>
        <v>2</v>
      </c>
      <c r="J52" s="144"/>
    </row>
    <row r="53" spans="1:10" ht="12.75">
      <c r="A53" s="81" t="str">
        <f t="shared" si="6"/>
        <v> </v>
      </c>
      <c r="B53" s="81"/>
      <c r="C53" s="122"/>
      <c r="D53" s="17"/>
      <c r="E53" s="122"/>
      <c r="F53" s="110"/>
      <c r="G53" s="4"/>
      <c r="H53" s="4"/>
      <c r="I53" s="4"/>
      <c r="J53" s="110"/>
    </row>
    <row r="54" spans="1:10" ht="12.75">
      <c r="A54" s="81"/>
      <c r="B54" s="81"/>
      <c r="C54" s="122"/>
      <c r="D54" s="17"/>
      <c r="E54" s="122"/>
      <c r="F54" s="110"/>
      <c r="G54" s="4"/>
      <c r="H54" s="4"/>
      <c r="I54" s="4"/>
      <c r="J54" s="110"/>
    </row>
    <row r="55" spans="1:10" ht="12.75">
      <c r="A55" s="81" t="str">
        <f>IF(AND(OR(E55&gt;0,E55&lt;&gt;""),G55&gt;1),RIGHT(10000+B55-G55+1,4)," ")</f>
        <v> </v>
      </c>
      <c r="B55" s="81"/>
      <c r="C55" s="145" t="s">
        <v>248</v>
      </c>
      <c r="D55" s="138" t="s">
        <v>145</v>
      </c>
      <c r="E55" s="227"/>
      <c r="F55" s="227"/>
      <c r="G55" s="227"/>
      <c r="H55" s="227"/>
      <c r="I55" s="227"/>
      <c r="J55" s="228"/>
    </row>
    <row r="56" spans="1:10" ht="12.75">
      <c r="A56" s="81" t="str">
        <f>IF(AND(OR(E56&gt;0,E56&lt;&gt;""),G56&gt;1),RIGHT(10000+B56-G56+1,4)," ")</f>
        <v> </v>
      </c>
      <c r="B56" s="81"/>
      <c r="C56" s="128" t="str">
        <f>IF(E56&gt;" ",IF(A56&lt;&gt;" ",CONCATENATE(A56,"-",B56),B56)," ")</f>
        <v> </v>
      </c>
      <c r="D56" s="92" t="s">
        <v>142</v>
      </c>
      <c r="E56" s="229"/>
      <c r="F56" s="229"/>
      <c r="G56" s="21"/>
      <c r="H56" s="229"/>
      <c r="I56" s="229"/>
      <c r="J56" s="230"/>
    </row>
    <row r="57" spans="1:10" ht="12.75">
      <c r="A57" s="81" t="e">
        <f>IF(AND(OR(E57&gt;0,E57&lt;&gt;""),G57&gt;1),RIGHT(10000+B57-G57+1,4)," ")</f>
        <v>#VALUE!</v>
      </c>
      <c r="B57" s="81"/>
      <c r="C57" s="94" t="s">
        <v>285</v>
      </c>
      <c r="D57" s="326" t="s">
        <v>125</v>
      </c>
      <c r="E57" s="326" t="s">
        <v>286</v>
      </c>
      <c r="F57" s="326" t="s">
        <v>229</v>
      </c>
      <c r="G57" s="326" t="s">
        <v>126</v>
      </c>
      <c r="H57" s="326" t="s">
        <v>230</v>
      </c>
      <c r="I57" s="326"/>
      <c r="J57" s="326" t="s">
        <v>231</v>
      </c>
    </row>
    <row r="58" spans="1:10" ht="12.75">
      <c r="A58" s="81"/>
      <c r="B58" s="81"/>
      <c r="C58" s="97" t="s">
        <v>124</v>
      </c>
      <c r="D58" s="327"/>
      <c r="E58" s="327"/>
      <c r="F58" s="327"/>
      <c r="G58" s="327"/>
      <c r="H58" s="327"/>
      <c r="I58" s="326"/>
      <c r="J58" s="327"/>
    </row>
    <row r="59" spans="1:10" ht="12.75">
      <c r="A59" s="81"/>
      <c r="B59" s="81"/>
      <c r="C59" s="99" t="s">
        <v>129</v>
      </c>
      <c r="D59" s="327"/>
      <c r="E59" s="327"/>
      <c r="F59" s="327"/>
      <c r="G59" s="326"/>
      <c r="H59" s="50" t="s">
        <v>130</v>
      </c>
      <c r="I59" s="50" t="s">
        <v>131</v>
      </c>
      <c r="J59" s="326"/>
    </row>
    <row r="60" spans="1:10" ht="12.75">
      <c r="A60" s="81" t="str">
        <f>IF(AND(OR(E60&gt;0,E60&lt;&gt;""),G60&gt;1),RIGHT(10000+B60-G60+1,4)," ")</f>
        <v> </v>
      </c>
      <c r="B60" s="81" t="str">
        <f>IF(OR(E60&lt;0,E60&lt;&gt;""),RIGHT(10000+B51+G60,4),B51)</f>
        <v>0026</v>
      </c>
      <c r="C60" s="126" t="str">
        <f>IF(E60&gt;" ",IF(A60&lt;&gt;" ",CONCATENATE(A60,"-",B60),B60)," ")</f>
        <v>0026</v>
      </c>
      <c r="D60" s="124" t="s">
        <v>249</v>
      </c>
      <c r="E60" s="105" t="s">
        <v>4</v>
      </c>
      <c r="F60" s="106" t="s">
        <v>263</v>
      </c>
      <c r="G60" s="90">
        <f>SUM(H60+I60)</f>
        <v>1</v>
      </c>
      <c r="H60" s="106"/>
      <c r="I60" s="106">
        <v>1</v>
      </c>
      <c r="J60" s="91"/>
    </row>
    <row r="61" spans="1:10" ht="12.75">
      <c r="A61" s="81" t="str">
        <f>IF(AND(OR(E61&gt;0,E61&lt;&gt;""),G61&gt;1),RIGHT(10000+B61-G61+1,4)," ")</f>
        <v>0027</v>
      </c>
      <c r="B61" s="81" t="str">
        <f>IF(OR(E61&lt;0,E61&lt;&gt;""),RIGHT(10000+B60+G61,4),B60)</f>
        <v>0028</v>
      </c>
      <c r="C61" s="126" t="str">
        <f>IF(E61&gt;" ",IF(A61&lt;&gt;" ",CONCATENATE(A61,"-",B61),B61)," ")</f>
        <v>0027-0028</v>
      </c>
      <c r="D61" s="112" t="s">
        <v>253</v>
      </c>
      <c r="E61" s="122" t="s">
        <v>2</v>
      </c>
      <c r="F61" s="111" t="s">
        <v>136</v>
      </c>
      <c r="G61" s="110">
        <f>SUM(H61+I61)</f>
        <v>2</v>
      </c>
      <c r="H61" s="111">
        <v>1</v>
      </c>
      <c r="I61" s="111">
        <v>1</v>
      </c>
      <c r="J61" s="109"/>
    </row>
    <row r="62" spans="1:10" ht="12.75">
      <c r="A62" s="81" t="str">
        <f>IF(AND(OR(E62&gt;0,E62&lt;&gt;""),G62&gt;1),RIGHT(10000+B62-G62+1,4)," ")</f>
        <v> </v>
      </c>
      <c r="B62" s="81" t="str">
        <f>IF(OR(E62&lt;0,E62&lt;&gt;""),RIGHT(10000+B61+G62,4),B61)</f>
        <v>0029</v>
      </c>
      <c r="C62" s="126" t="str">
        <f>IF(E62&gt;" ",IF(A62&lt;&gt;" ",CONCATENATE(A62,"-",B62),B62)," ")</f>
        <v>0029</v>
      </c>
      <c r="D62" s="112" t="s">
        <v>254</v>
      </c>
      <c r="E62" s="122" t="s">
        <v>2</v>
      </c>
      <c r="F62" s="111" t="s">
        <v>136</v>
      </c>
      <c r="G62" s="110">
        <f>SUM(H62+I62)</f>
        <v>1</v>
      </c>
      <c r="H62" s="111">
        <v>1</v>
      </c>
      <c r="I62" s="111"/>
      <c r="J62" s="109"/>
    </row>
    <row r="63" spans="1:10" ht="12.75">
      <c r="A63" s="81" t="str">
        <f>IF(AND(OR(E63&gt;0,E63&lt;&gt;""),G63&gt;1),RIGHT(10000+B63-G63+1,4)," ")</f>
        <v> </v>
      </c>
      <c r="B63" s="81" t="str">
        <f>IF(OR(E63&lt;0,E63&lt;&gt;""),RIGHT(10000+B62+G63,4),B62)</f>
        <v>0030</v>
      </c>
      <c r="C63" s="126" t="str">
        <f>IF(E63&gt;" ",IF(A63&lt;&gt;" ",CONCATENATE(A63,"-",B63),B63)," ")</f>
        <v>0030</v>
      </c>
      <c r="D63" s="136" t="s">
        <v>255</v>
      </c>
      <c r="E63" s="115" t="s">
        <v>3</v>
      </c>
      <c r="F63" s="119" t="s">
        <v>138</v>
      </c>
      <c r="G63" s="117">
        <f>SUM(H63+I63)</f>
        <v>1</v>
      </c>
      <c r="H63" s="119"/>
      <c r="I63" s="119">
        <v>1</v>
      </c>
      <c r="J63" s="120"/>
    </row>
    <row r="64" spans="1:10" ht="12.75">
      <c r="A64" s="81"/>
      <c r="B64" s="81"/>
      <c r="C64" s="147"/>
      <c r="D64" s="16" t="s">
        <v>232</v>
      </c>
      <c r="E64" s="122"/>
      <c r="F64" s="110"/>
      <c r="G64" s="132">
        <f>SUM(H64+I64)</f>
        <v>5</v>
      </c>
      <c r="H64" s="11">
        <f>SUM(H60:H63)</f>
        <v>2</v>
      </c>
      <c r="I64" s="21">
        <f>SUM(I60:I63)</f>
        <v>3</v>
      </c>
      <c r="J64" s="11"/>
    </row>
    <row r="65" spans="1:10" ht="12.75">
      <c r="A65" s="81"/>
      <c r="B65" s="81"/>
      <c r="C65" s="148"/>
      <c r="D65" s="17"/>
      <c r="E65" s="122"/>
      <c r="F65" s="110"/>
      <c r="G65" s="4"/>
      <c r="H65" s="4"/>
      <c r="I65" s="4"/>
      <c r="J65" s="4"/>
    </row>
    <row r="66" spans="1:10" ht="12.75">
      <c r="A66" s="81"/>
      <c r="B66" s="81"/>
      <c r="C66" s="148"/>
      <c r="D66" s="17"/>
      <c r="E66" s="122"/>
      <c r="F66" s="110"/>
      <c r="G66" s="4"/>
      <c r="H66" s="4"/>
      <c r="I66" s="4"/>
      <c r="J66" s="4"/>
    </row>
    <row r="67" spans="1:10" ht="12.75">
      <c r="A67" s="81"/>
      <c r="B67" s="81"/>
      <c r="C67" s="148"/>
      <c r="D67" s="17"/>
      <c r="E67" s="122"/>
      <c r="F67" s="110"/>
      <c r="G67" s="4"/>
      <c r="H67" s="4"/>
      <c r="I67" s="4"/>
      <c r="J67" s="4"/>
    </row>
    <row r="68" spans="1:10" ht="12.75">
      <c r="A68" s="81"/>
      <c r="B68" s="81"/>
      <c r="C68" s="148"/>
      <c r="D68" s="17"/>
      <c r="E68" s="122"/>
      <c r="F68" s="110"/>
      <c r="G68" s="4"/>
      <c r="H68" s="4"/>
      <c r="I68" s="4"/>
      <c r="J68" s="4"/>
    </row>
    <row r="69" spans="1:10" ht="12.75">
      <c r="A69" s="81"/>
      <c r="B69" s="81"/>
      <c r="C69" s="148"/>
      <c r="D69" s="17"/>
      <c r="E69" s="122"/>
      <c r="F69" s="110"/>
      <c r="G69" s="4"/>
      <c r="H69" s="4"/>
      <c r="I69" s="4"/>
      <c r="J69" s="4"/>
    </row>
    <row r="70" spans="1:10" ht="12.75">
      <c r="A70" s="81"/>
      <c r="B70" s="81"/>
      <c r="C70" s="148"/>
      <c r="D70" s="17"/>
      <c r="E70" s="122"/>
      <c r="F70" s="110"/>
      <c r="G70" s="4"/>
      <c r="H70" s="4"/>
      <c r="I70" s="4"/>
      <c r="J70" s="4"/>
    </row>
    <row r="71" spans="1:10" ht="12.75">
      <c r="A71" s="81"/>
      <c r="B71" s="81"/>
      <c r="C71" s="148"/>
      <c r="D71" s="17"/>
      <c r="E71" s="122"/>
      <c r="F71" s="110"/>
      <c r="G71" s="4"/>
      <c r="H71" s="4"/>
      <c r="I71" s="4"/>
      <c r="J71" s="4"/>
    </row>
    <row r="72" spans="1:10" ht="12.75">
      <c r="A72" s="81"/>
      <c r="B72" s="81"/>
      <c r="C72" s="148"/>
      <c r="D72" s="17"/>
      <c r="E72" s="122"/>
      <c r="F72" s="110"/>
      <c r="G72" s="4"/>
      <c r="H72" s="4"/>
      <c r="I72" s="4"/>
      <c r="J72" s="4"/>
    </row>
    <row r="73" spans="1:10" ht="12.75">
      <c r="A73" s="81"/>
      <c r="B73" s="81"/>
      <c r="C73" s="148"/>
      <c r="D73" s="17"/>
      <c r="E73" s="122"/>
      <c r="F73" s="110"/>
      <c r="G73" s="4"/>
      <c r="H73" s="4"/>
      <c r="I73" s="4"/>
      <c r="J73" s="4"/>
    </row>
    <row r="74" spans="1:10" ht="12.75">
      <c r="A74" s="81"/>
      <c r="B74" s="81"/>
      <c r="C74" s="148"/>
      <c r="D74" s="17"/>
      <c r="E74" s="122"/>
      <c r="F74" s="110"/>
      <c r="G74" s="4"/>
      <c r="H74" s="4"/>
      <c r="I74" s="4"/>
      <c r="J74" s="4"/>
    </row>
    <row r="75" spans="1:10" ht="12.75">
      <c r="A75" s="81"/>
      <c r="B75" s="81"/>
      <c r="C75" s="148"/>
      <c r="D75" s="17"/>
      <c r="E75" s="122"/>
      <c r="F75" s="110"/>
      <c r="G75" s="4"/>
      <c r="H75" s="4"/>
      <c r="I75" s="4"/>
      <c r="J75" s="4"/>
    </row>
    <row r="76" spans="1:10" ht="12.75">
      <c r="A76" s="81"/>
      <c r="B76" s="81"/>
      <c r="C76" s="148"/>
      <c r="D76" s="17"/>
      <c r="E76" s="122"/>
      <c r="F76" s="110"/>
      <c r="G76" s="4"/>
      <c r="H76" s="4"/>
      <c r="I76" s="4"/>
      <c r="J76" s="4"/>
    </row>
    <row r="77" spans="1:10" ht="12.75">
      <c r="A77" s="81"/>
      <c r="B77" s="81"/>
      <c r="C77" s="137" t="s">
        <v>0</v>
      </c>
      <c r="D77" s="138" t="s">
        <v>146</v>
      </c>
      <c r="E77" s="227"/>
      <c r="F77" s="227"/>
      <c r="G77" s="227"/>
      <c r="H77" s="227"/>
      <c r="I77" s="227"/>
      <c r="J77" s="228"/>
    </row>
    <row r="78" spans="1:10" ht="12.75">
      <c r="A78" s="81"/>
      <c r="B78" s="81"/>
      <c r="C78" s="149"/>
      <c r="D78" s="92" t="s">
        <v>142</v>
      </c>
      <c r="E78" s="229"/>
      <c r="F78" s="229"/>
      <c r="G78" s="21"/>
      <c r="H78" s="229"/>
      <c r="I78" s="229"/>
      <c r="J78" s="230"/>
    </row>
    <row r="79" spans="1:10" ht="12.75">
      <c r="A79" s="81"/>
      <c r="B79" s="81"/>
      <c r="C79" s="94" t="s">
        <v>285</v>
      </c>
      <c r="D79" s="326" t="s">
        <v>125</v>
      </c>
      <c r="E79" s="326" t="s">
        <v>286</v>
      </c>
      <c r="F79" s="326" t="s">
        <v>229</v>
      </c>
      <c r="G79" s="326" t="s">
        <v>126</v>
      </c>
      <c r="H79" s="326" t="s">
        <v>230</v>
      </c>
      <c r="I79" s="326"/>
      <c r="J79" s="326" t="s">
        <v>231</v>
      </c>
    </row>
    <row r="80" spans="1:10" ht="12.75">
      <c r="A80" s="81"/>
      <c r="B80" s="81"/>
      <c r="C80" s="97" t="s">
        <v>124</v>
      </c>
      <c r="D80" s="327"/>
      <c r="E80" s="327"/>
      <c r="F80" s="327"/>
      <c r="G80" s="327"/>
      <c r="H80" s="327"/>
      <c r="I80" s="326"/>
      <c r="J80" s="327"/>
    </row>
    <row r="81" spans="1:10" ht="12.75">
      <c r="A81" s="81"/>
      <c r="B81" s="81"/>
      <c r="C81" s="99" t="s">
        <v>129</v>
      </c>
      <c r="D81" s="327"/>
      <c r="E81" s="327"/>
      <c r="F81" s="327"/>
      <c r="G81" s="326"/>
      <c r="H81" s="50" t="s">
        <v>130</v>
      </c>
      <c r="I81" s="50" t="s">
        <v>131</v>
      </c>
      <c r="J81" s="326"/>
    </row>
    <row r="82" spans="1:10" ht="12.75">
      <c r="A82" s="81" t="str">
        <f>IF(AND(OR(E82&gt;0,E82&lt;&gt;""),G82&gt;1),RIGHT(10000+B82-G82+1,4)," ")</f>
        <v> </v>
      </c>
      <c r="B82" s="81" t="str">
        <f>IF(OR(E82&lt;0,E82&lt;&gt;""),RIGHT(10000+B63+G82,4),B63)</f>
        <v>0031</v>
      </c>
      <c r="C82" s="126" t="str">
        <f aca="true" t="shared" si="7" ref="C82:C87">IF(E82&gt;" ",IF(A82&lt;&gt;" ",CONCATENATE(A82,"-",B82),B82)," ")</f>
        <v>0031</v>
      </c>
      <c r="D82" s="124" t="s">
        <v>249</v>
      </c>
      <c r="E82" s="105" t="s">
        <v>4</v>
      </c>
      <c r="F82" s="106" t="s">
        <v>263</v>
      </c>
      <c r="G82" s="90">
        <f aca="true" t="shared" si="8" ref="G82:G87">SUM(H82+I82)</f>
        <v>1</v>
      </c>
      <c r="H82" s="106"/>
      <c r="I82" s="106">
        <v>1</v>
      </c>
      <c r="J82" s="91"/>
    </row>
    <row r="83" spans="1:10" ht="12.75">
      <c r="A83" s="81" t="str">
        <f>IF(AND(OR(E83&gt;0,E83&lt;&gt;""),G83&gt;1),RIGHT(10000+B83-G83+1,4)," ")</f>
        <v> </v>
      </c>
      <c r="B83" s="81" t="str">
        <f>IF(OR(E83&lt;0,E83&lt;&gt;""),RIGHT(10000+B82+G83,4),B82)</f>
        <v>0032</v>
      </c>
      <c r="C83" s="126" t="str">
        <f t="shared" si="7"/>
        <v>0032</v>
      </c>
      <c r="D83" s="112" t="s">
        <v>253</v>
      </c>
      <c r="E83" s="122" t="s">
        <v>2</v>
      </c>
      <c r="F83" s="111" t="s">
        <v>136</v>
      </c>
      <c r="G83" s="110">
        <f t="shared" si="8"/>
        <v>1</v>
      </c>
      <c r="H83" s="111"/>
      <c r="I83" s="111">
        <v>1</v>
      </c>
      <c r="J83" s="109"/>
    </row>
    <row r="84" spans="1:10" ht="12.75">
      <c r="A84" s="81" t="str">
        <f>IF(AND(OR(E84&gt;0,E84&lt;&gt;""),G84&gt;1),RIGHT(10000+B84-G84+1,4)," ")</f>
        <v> </v>
      </c>
      <c r="B84" s="81" t="str">
        <f>IF(OR(E84&lt;0,E84&lt;&gt;""),RIGHT(10000+B83+G84,4),B83)</f>
        <v>0033</v>
      </c>
      <c r="C84" s="126" t="str">
        <f t="shared" si="7"/>
        <v>0033</v>
      </c>
      <c r="D84" s="112" t="s">
        <v>257</v>
      </c>
      <c r="E84" s="122" t="s">
        <v>2</v>
      </c>
      <c r="F84" s="111" t="s">
        <v>136</v>
      </c>
      <c r="G84" s="110">
        <f t="shared" si="8"/>
        <v>1</v>
      </c>
      <c r="H84" s="111"/>
      <c r="I84" s="111">
        <v>1</v>
      </c>
      <c r="J84" s="109"/>
    </row>
    <row r="85" spans="1:10" ht="12.75">
      <c r="A85" s="81" t="str">
        <f>IF(AND(OR(E85&gt;0,E85&lt;&gt;""),G85&gt;1),RIGHT(10000+B85-G85+1,4)," ")</f>
        <v> </v>
      </c>
      <c r="B85" s="81" t="str">
        <f>IF(OR(E85&lt;0,E85&lt;&gt;""),RIGHT(10000+B84+G85,4),B84)</f>
        <v>0034</v>
      </c>
      <c r="C85" s="126" t="str">
        <f t="shared" si="7"/>
        <v>0034</v>
      </c>
      <c r="D85" s="136" t="s">
        <v>258</v>
      </c>
      <c r="E85" s="115" t="s">
        <v>3</v>
      </c>
      <c r="F85" s="119" t="s">
        <v>138</v>
      </c>
      <c r="G85" s="117">
        <f t="shared" si="8"/>
        <v>1</v>
      </c>
      <c r="H85" s="119"/>
      <c r="I85" s="119">
        <v>1</v>
      </c>
      <c r="J85" s="120"/>
    </row>
    <row r="86" spans="1:10" ht="12.75">
      <c r="A86" s="81" t="str">
        <f>IF(AND(OR(E85&gt;0,E85&lt;&gt;""),G85&gt;1),RIGHT(10000+B85-G85+1,4)," ")</f>
        <v> </v>
      </c>
      <c r="B86" s="81" t="str">
        <f>IF(OR(E85&lt;0,E85&lt;&gt;""),RIGHT(10000+B85+G86,4),B85)</f>
        <v>0038</v>
      </c>
      <c r="C86" s="121" t="str">
        <f t="shared" si="7"/>
        <v> </v>
      </c>
      <c r="D86" s="16" t="s">
        <v>232</v>
      </c>
      <c r="E86" s="150"/>
      <c r="F86" s="95"/>
      <c r="G86" s="25">
        <f t="shared" si="8"/>
        <v>4</v>
      </c>
      <c r="H86" s="11">
        <f>SUM(H82:H85)</f>
        <v>0</v>
      </c>
      <c r="I86" s="38">
        <f>SUM(I82:I85)</f>
        <v>4</v>
      </c>
      <c r="J86" s="106"/>
    </row>
    <row r="87" spans="1:10" ht="12.75">
      <c r="A87" s="81" t="str">
        <f>IF(AND(OR(E86&gt;0,E86&lt;&gt;""),G86&gt;1),RIGHT(10000+B86-G86+1,4)," ")</f>
        <v> </v>
      </c>
      <c r="B87" s="81" t="str">
        <f>IF(OR(E86&lt;0,E86&lt;&gt;""),RIGHT(10000+B86+G87,4),B86)</f>
        <v>0038</v>
      </c>
      <c r="C87" s="121" t="str">
        <f t="shared" si="7"/>
        <v> </v>
      </c>
      <c r="D87" s="16" t="s">
        <v>233</v>
      </c>
      <c r="E87" s="151"/>
      <c r="F87" s="8"/>
      <c r="G87" s="25">
        <f t="shared" si="8"/>
        <v>26</v>
      </c>
      <c r="H87" s="25">
        <f>SUM(H36+H52+H64+H86)</f>
        <v>12</v>
      </c>
      <c r="I87" s="50">
        <f>SUM(I36+I52+I64+I86)</f>
        <v>14</v>
      </c>
      <c r="J87" s="50">
        <f>SUM(J36+J52+J64+J86)</f>
        <v>1</v>
      </c>
    </row>
    <row r="88" spans="1:10" ht="12.75">
      <c r="A88" s="81"/>
      <c r="B88" s="81"/>
      <c r="C88" s="122"/>
      <c r="D88" s="17"/>
      <c r="E88" s="72"/>
      <c r="F88" s="4"/>
      <c r="G88" s="4"/>
      <c r="H88" s="4"/>
      <c r="I88" s="4"/>
      <c r="J88" s="4"/>
    </row>
    <row r="89" spans="1:10" ht="12.75">
      <c r="A89" s="81"/>
      <c r="B89" s="81"/>
      <c r="C89" s="122"/>
      <c r="D89" s="17"/>
      <c r="E89" s="72"/>
      <c r="F89" s="4"/>
      <c r="G89" s="4"/>
      <c r="H89" s="4"/>
      <c r="I89" s="4"/>
      <c r="J89" s="4"/>
    </row>
    <row r="90" spans="1:10" ht="12.75">
      <c r="A90" s="81" t="e">
        <f>IF(AND(OR(#REF!&gt;0,#REF!&lt;&gt;""),#REF!&gt;1),RIGHT(10000+#REF!-#REF!+1,4)," ")</f>
        <v>#REF!</v>
      </c>
      <c r="B90" s="81" t="e">
        <f>IF(OR(#REF!&lt;0,#REF!&lt;&gt;""),RIGHT(10000+#REF!+G90,4),#REF!)</f>
        <v>#REF!</v>
      </c>
      <c r="C90" s="87" t="s">
        <v>256</v>
      </c>
      <c r="D90" s="138" t="s">
        <v>147</v>
      </c>
      <c r="E90" s="227"/>
      <c r="F90" s="227"/>
      <c r="G90" s="227"/>
      <c r="H90" s="227"/>
      <c r="I90" s="227"/>
      <c r="J90" s="231"/>
    </row>
    <row r="91" spans="1:10" ht="12.75">
      <c r="A91" s="81" t="str">
        <f>IF(AND(OR(E90&gt;0,E90&lt;&gt;""),G90&gt;1),RIGHT(10000+B90-G90+1,4)," ")</f>
        <v> </v>
      </c>
      <c r="B91" s="81" t="e">
        <f>IF(OR(E90&lt;0,E90&lt;&gt;""),RIGHT(10000+B90+G91,4),B90)</f>
        <v>#REF!</v>
      </c>
      <c r="C91" s="152"/>
      <c r="D91" s="92" t="s">
        <v>142</v>
      </c>
      <c r="E91" s="229"/>
      <c r="F91" s="229"/>
      <c r="G91" s="21"/>
      <c r="H91" s="229"/>
      <c r="I91" s="229"/>
      <c r="J91" s="230"/>
    </row>
    <row r="92" spans="1:10" ht="12.75">
      <c r="A92" s="81" t="str">
        <f>IF(AND(OR(E91&gt;0,E91&lt;&gt;""),G91&gt;1),RIGHT(10000+B91-G91+1,4)," ")</f>
        <v> </v>
      </c>
      <c r="B92" s="81" t="e">
        <f>IF(OR(E91&lt;0,E91&lt;&gt;""),RIGHT(10000+B91+G92,4),B91)</f>
        <v>#REF!</v>
      </c>
      <c r="C92" s="94" t="s">
        <v>285</v>
      </c>
      <c r="D92" s="326" t="s">
        <v>125</v>
      </c>
      <c r="E92" s="326" t="s">
        <v>286</v>
      </c>
      <c r="F92" s="326" t="s">
        <v>229</v>
      </c>
      <c r="G92" s="326" t="s">
        <v>126</v>
      </c>
      <c r="H92" s="326" t="s">
        <v>230</v>
      </c>
      <c r="I92" s="326"/>
      <c r="J92" s="326" t="s">
        <v>231</v>
      </c>
    </row>
    <row r="93" spans="1:10" ht="12.75">
      <c r="A93" s="81" t="e">
        <f>IF(AND(OR(E92&gt;0,E92&lt;&gt;""),G92&gt;1),RIGHT(10000+B92-G92+1,4)," ")</f>
        <v>#REF!</v>
      </c>
      <c r="B93" s="81"/>
      <c r="C93" s="97" t="s">
        <v>124</v>
      </c>
      <c r="D93" s="327"/>
      <c r="E93" s="327"/>
      <c r="F93" s="327"/>
      <c r="G93" s="327"/>
      <c r="H93" s="327"/>
      <c r="I93" s="326"/>
      <c r="J93" s="327"/>
    </row>
    <row r="94" spans="1:10" ht="12.75">
      <c r="A94" s="81"/>
      <c r="B94" s="81"/>
      <c r="C94" s="99" t="s">
        <v>129</v>
      </c>
      <c r="D94" s="327"/>
      <c r="E94" s="327"/>
      <c r="F94" s="327"/>
      <c r="G94" s="326"/>
      <c r="H94" s="50" t="s">
        <v>130</v>
      </c>
      <c r="I94" s="50" t="s">
        <v>131</v>
      </c>
      <c r="J94" s="326"/>
    </row>
    <row r="95" spans="1:10" ht="12.75">
      <c r="A95" s="81" t="str">
        <f aca="true" t="shared" si="9" ref="A95:A125">IF(AND(OR(E95&gt;0,E95&lt;&gt;""),G95&gt;1),RIGHT(10000+B95-G95+1,4)," ")</f>
        <v> </v>
      </c>
      <c r="B95" s="81" t="str">
        <f>IF(OR(E85&lt;0,E85&lt;&gt;""),RIGHT(10000+B85+G95,4),B85)</f>
        <v>0035</v>
      </c>
      <c r="C95" s="126" t="str">
        <f>IF(E95&gt;" ",IF(A95&lt;&gt;" ",CONCATENATE(A95,"-",B95),B95)," ")</f>
        <v>0035</v>
      </c>
      <c r="D95" s="153" t="s">
        <v>259</v>
      </c>
      <c r="E95" s="105" t="s">
        <v>1</v>
      </c>
      <c r="F95" s="91" t="s">
        <v>133</v>
      </c>
      <c r="G95" s="91">
        <f>SUM(H95+I95)</f>
        <v>1</v>
      </c>
      <c r="H95" s="90">
        <v>1</v>
      </c>
      <c r="I95" s="106"/>
      <c r="J95" s="91">
        <v>1</v>
      </c>
    </row>
    <row r="96" spans="1:10" ht="12.75">
      <c r="A96" s="81" t="str">
        <f t="shared" si="9"/>
        <v>0036</v>
      </c>
      <c r="B96" s="81" t="str">
        <f>IF(OR(E96&lt;0,E96&lt;&gt;""),RIGHT(10000+B95+G96,4),B95)</f>
        <v>0038</v>
      </c>
      <c r="C96" s="126" t="str">
        <f>IF(E96&gt;" ",IF(A96&lt;&gt;" ",CONCATENATE(A96,"-",B96),B96)," ")</f>
        <v>0036-0038</v>
      </c>
      <c r="D96" s="108" t="s">
        <v>260</v>
      </c>
      <c r="E96" s="154" t="s">
        <v>2</v>
      </c>
      <c r="F96" s="155" t="s">
        <v>136</v>
      </c>
      <c r="G96" s="110">
        <f>SUM(H96+I96)</f>
        <v>3</v>
      </c>
      <c r="H96" s="111">
        <v>2</v>
      </c>
      <c r="I96" s="111">
        <v>1</v>
      </c>
      <c r="J96" s="109"/>
    </row>
    <row r="97" spans="1:10" ht="12.75">
      <c r="A97" s="81" t="str">
        <f t="shared" si="9"/>
        <v> </v>
      </c>
      <c r="B97" s="81" t="str">
        <f>IF(OR(E97&lt;0,E97&lt;&gt;""),RIGHT(10000+B96+G97,4),B96)</f>
        <v>0038</v>
      </c>
      <c r="C97" s="156" t="str">
        <f>IF(E97&gt;" ",IF(A97&lt;&gt;" ",CONCATENATE(A97,"-",B97),B97)," ")</f>
        <v> </v>
      </c>
      <c r="D97" s="157" t="s">
        <v>234</v>
      </c>
      <c r="E97" s="122"/>
      <c r="F97" s="110"/>
      <c r="G97" s="50">
        <f>SUM(H97+I97)</f>
        <v>4</v>
      </c>
      <c r="H97" s="50">
        <f>SUM(H95:H96)</f>
        <v>3</v>
      </c>
      <c r="I97" s="50">
        <f>SUM(I95:I96)</f>
        <v>1</v>
      </c>
      <c r="J97" s="50">
        <f>SUM(J95:J96)</f>
        <v>1</v>
      </c>
    </row>
    <row r="98" spans="1:10" ht="12.75">
      <c r="A98" s="81"/>
      <c r="B98" s="81"/>
      <c r="C98" s="122"/>
      <c r="D98" s="17"/>
      <c r="E98" s="122"/>
      <c r="F98" s="110"/>
      <c r="G98" s="4"/>
      <c r="H98" s="4"/>
      <c r="I98" s="4"/>
      <c r="J98" s="4"/>
    </row>
    <row r="99" spans="1:10" ht="12.75">
      <c r="A99" s="81"/>
      <c r="B99" s="81"/>
      <c r="C99" s="122"/>
      <c r="D99" s="17"/>
      <c r="E99" s="122"/>
      <c r="F99" s="110"/>
      <c r="G99" s="4"/>
      <c r="H99" s="4"/>
      <c r="I99" s="4"/>
      <c r="J99" s="4"/>
    </row>
    <row r="100" spans="1:10" ht="12.75">
      <c r="A100" s="81"/>
      <c r="B100" s="81"/>
      <c r="C100" s="122"/>
      <c r="D100" s="17"/>
      <c r="E100" s="122"/>
      <c r="F100" s="110"/>
      <c r="G100" s="4"/>
      <c r="H100" s="4"/>
      <c r="I100" s="4"/>
      <c r="J100" s="4"/>
    </row>
    <row r="101" spans="1:10" ht="12.75">
      <c r="A101" s="81"/>
      <c r="B101" s="81"/>
      <c r="C101" s="122"/>
      <c r="D101" s="17"/>
      <c r="E101" s="122"/>
      <c r="F101" s="110"/>
      <c r="G101" s="4"/>
      <c r="H101" s="4"/>
      <c r="I101" s="4"/>
      <c r="J101" s="4"/>
    </row>
    <row r="102" spans="1:10" ht="12.75">
      <c r="A102" s="81"/>
      <c r="B102" s="81"/>
      <c r="C102" s="122"/>
      <c r="D102" s="17"/>
      <c r="E102" s="122"/>
      <c r="F102" s="110"/>
      <c r="G102" s="4"/>
      <c r="H102" s="4"/>
      <c r="I102" s="4"/>
      <c r="J102" s="4"/>
    </row>
    <row r="103" spans="1:10" ht="12.75">
      <c r="A103" s="81"/>
      <c r="B103" s="81"/>
      <c r="C103" s="122"/>
      <c r="D103" s="17"/>
      <c r="E103" s="122"/>
      <c r="F103" s="110"/>
      <c r="G103" s="4"/>
      <c r="H103" s="4"/>
      <c r="I103" s="4"/>
      <c r="J103" s="4"/>
    </row>
    <row r="104" spans="1:10" ht="12.75">
      <c r="A104" s="81"/>
      <c r="B104" s="81"/>
      <c r="C104" s="122"/>
      <c r="D104" s="17"/>
      <c r="E104" s="122"/>
      <c r="F104" s="110"/>
      <c r="G104" s="4"/>
      <c r="H104" s="4"/>
      <c r="I104" s="4"/>
      <c r="J104" s="4"/>
    </row>
    <row r="105" spans="1:10" ht="12.75">
      <c r="A105" s="81"/>
      <c r="B105" s="81"/>
      <c r="C105" s="122"/>
      <c r="D105" s="17"/>
      <c r="E105" s="122"/>
      <c r="F105" s="110"/>
      <c r="G105" s="4"/>
      <c r="H105" s="4"/>
      <c r="I105" s="4"/>
      <c r="J105" s="4"/>
    </row>
    <row r="106" spans="1:10" ht="12.75">
      <c r="A106" s="81"/>
      <c r="B106" s="81"/>
      <c r="C106" s="122"/>
      <c r="D106" s="17"/>
      <c r="E106" s="122"/>
      <c r="F106" s="110"/>
      <c r="G106" s="4"/>
      <c r="H106" s="4"/>
      <c r="I106" s="4"/>
      <c r="J106" s="4"/>
    </row>
    <row r="107" spans="1:10" ht="12.75">
      <c r="A107" s="81"/>
      <c r="B107" s="81"/>
      <c r="C107" s="122"/>
      <c r="D107" s="17"/>
      <c r="E107" s="122"/>
      <c r="F107" s="110"/>
      <c r="G107" s="4"/>
      <c r="H107" s="4"/>
      <c r="I107" s="4"/>
      <c r="J107" s="4"/>
    </row>
    <row r="108" spans="1:10" ht="12.75">
      <c r="A108" s="81"/>
      <c r="B108" s="81"/>
      <c r="C108" s="122"/>
      <c r="D108" s="17"/>
      <c r="E108" s="122"/>
      <c r="F108" s="110"/>
      <c r="G108" s="4"/>
      <c r="H108" s="4"/>
      <c r="I108" s="4"/>
      <c r="J108" s="4"/>
    </row>
    <row r="109" spans="1:10" ht="12.75">
      <c r="A109" s="81"/>
      <c r="B109" s="81"/>
      <c r="C109" s="122"/>
      <c r="D109" s="17"/>
      <c r="E109" s="122"/>
      <c r="F109" s="110"/>
      <c r="G109" s="4"/>
      <c r="H109" s="4"/>
      <c r="I109" s="4"/>
      <c r="J109" s="4"/>
    </row>
    <row r="110" spans="1:10" ht="12.75">
      <c r="A110" s="81"/>
      <c r="B110" s="81"/>
      <c r="C110" s="122"/>
      <c r="D110" s="17"/>
      <c r="E110" s="122"/>
      <c r="F110" s="110"/>
      <c r="G110" s="4"/>
      <c r="H110" s="4"/>
      <c r="I110" s="4"/>
      <c r="J110" s="4"/>
    </row>
    <row r="111" spans="1:10" ht="12.75">
      <c r="A111" s="81" t="str">
        <f t="shared" si="9"/>
        <v> </v>
      </c>
      <c r="B111" s="81" t="e">
        <f>IF(OR(E111&lt;0,E111&lt;&gt;""),RIGHT(10000+#REF!+G111,4),#REF!)</f>
        <v>#REF!</v>
      </c>
      <c r="C111" s="158" t="s">
        <v>256</v>
      </c>
      <c r="D111" s="159" t="s">
        <v>147</v>
      </c>
      <c r="E111" s="227"/>
      <c r="F111" s="227"/>
      <c r="G111" s="227"/>
      <c r="H111" s="227"/>
      <c r="I111" s="227"/>
      <c r="J111" s="228"/>
    </row>
    <row r="112" spans="1:10" ht="12.75">
      <c r="A112" s="81" t="str">
        <f t="shared" si="9"/>
        <v> </v>
      </c>
      <c r="B112" s="81" t="e">
        <f>IF(OR(E112&lt;0,E112&lt;&gt;""),RIGHT(10000+B111+G112,4),B111)</f>
        <v>#REF!</v>
      </c>
      <c r="C112" s="149" t="s">
        <v>25</v>
      </c>
      <c r="D112" s="19" t="s">
        <v>148</v>
      </c>
      <c r="E112" s="229"/>
      <c r="F112" s="229"/>
      <c r="G112" s="21"/>
      <c r="H112" s="229"/>
      <c r="I112" s="229"/>
      <c r="J112" s="230"/>
    </row>
    <row r="113" spans="1:10" ht="12.75">
      <c r="A113" s="81" t="e">
        <f t="shared" si="9"/>
        <v>#REF!</v>
      </c>
      <c r="B113" s="81" t="e">
        <f>IF(OR(E113&lt;0,E113&lt;&gt;""),RIGHT(10000+B112+G113,4),B112)</f>
        <v>#REF!</v>
      </c>
      <c r="C113" s="94" t="s">
        <v>285</v>
      </c>
      <c r="D113" s="326" t="s">
        <v>125</v>
      </c>
      <c r="E113" s="326" t="s">
        <v>286</v>
      </c>
      <c r="F113" s="326" t="s">
        <v>229</v>
      </c>
      <c r="G113" s="326" t="s">
        <v>126</v>
      </c>
      <c r="H113" s="326" t="s">
        <v>230</v>
      </c>
      <c r="I113" s="326"/>
      <c r="J113" s="326" t="s">
        <v>231</v>
      </c>
    </row>
    <row r="114" spans="1:10" ht="12.75">
      <c r="A114" s="81" t="str">
        <f t="shared" si="9"/>
        <v> </v>
      </c>
      <c r="B114" s="81" t="e">
        <f>IF(OR(E114&lt;0,E114&lt;&gt;""),RIGHT(10000+B113+G114,4),B113)</f>
        <v>#REF!</v>
      </c>
      <c r="C114" s="97" t="s">
        <v>124</v>
      </c>
      <c r="D114" s="327"/>
      <c r="E114" s="327"/>
      <c r="F114" s="327"/>
      <c r="G114" s="327"/>
      <c r="H114" s="327"/>
      <c r="I114" s="326"/>
      <c r="J114" s="327"/>
    </row>
    <row r="115" spans="1:10" ht="12.75">
      <c r="A115" s="81" t="str">
        <f t="shared" si="9"/>
        <v> </v>
      </c>
      <c r="B115" s="81" t="e">
        <f>IF(OR(E115&lt;0,E115&lt;&gt;""),RIGHT(10000+B114+G115,4),B114)</f>
        <v>#REF!</v>
      </c>
      <c r="C115" s="99" t="s">
        <v>129</v>
      </c>
      <c r="D115" s="327"/>
      <c r="E115" s="327"/>
      <c r="F115" s="327"/>
      <c r="G115" s="326"/>
      <c r="H115" s="50" t="s">
        <v>130</v>
      </c>
      <c r="I115" s="50" t="s">
        <v>131</v>
      </c>
      <c r="J115" s="326"/>
    </row>
    <row r="116" spans="1:10" ht="12.75">
      <c r="A116" s="81" t="str">
        <f t="shared" si="9"/>
        <v> </v>
      </c>
      <c r="B116" s="81" t="str">
        <f>IF(OR(E116&lt;0,E116&lt;&gt;""),RIGHT(10000+B96+G116,4),B96)</f>
        <v>0039</v>
      </c>
      <c r="C116" s="126" t="str">
        <f aca="true" t="shared" si="10" ref="C116:C125">IF(E116&gt;" ",IF(A116&lt;&gt;" ",CONCATENATE(A116,"-",B116),B116)," ")</f>
        <v>0039</v>
      </c>
      <c r="D116" s="153" t="s">
        <v>262</v>
      </c>
      <c r="E116" s="105" t="s">
        <v>4</v>
      </c>
      <c r="F116" s="106" t="s">
        <v>263</v>
      </c>
      <c r="G116" s="106">
        <f aca="true" t="shared" si="11" ref="G116:G126">SUM(H116+I116)</f>
        <v>1</v>
      </c>
      <c r="H116" s="106"/>
      <c r="I116" s="106">
        <v>1</v>
      </c>
      <c r="J116" s="91"/>
    </row>
    <row r="117" spans="1:10" ht="12.75">
      <c r="A117" s="81" t="str">
        <f t="shared" si="9"/>
        <v> </v>
      </c>
      <c r="B117" s="81" t="str">
        <f aca="true" t="shared" si="12" ref="B117:B125">IF(OR(E117&lt;0,E117&lt;&gt;""),RIGHT(10000+B116+G117,4),B116)</f>
        <v>0040</v>
      </c>
      <c r="C117" s="126" t="str">
        <f t="shared" si="10"/>
        <v>0040</v>
      </c>
      <c r="D117" s="143" t="s">
        <v>264</v>
      </c>
      <c r="E117" s="160" t="s">
        <v>2</v>
      </c>
      <c r="F117" s="111" t="s">
        <v>136</v>
      </c>
      <c r="G117" s="111">
        <f t="shared" si="11"/>
        <v>1</v>
      </c>
      <c r="H117" s="111">
        <v>1</v>
      </c>
      <c r="I117" s="111"/>
      <c r="J117" s="109"/>
    </row>
    <row r="118" spans="1:10" ht="12.75">
      <c r="A118" s="81" t="str">
        <f t="shared" si="9"/>
        <v>0041</v>
      </c>
      <c r="B118" s="81" t="str">
        <f t="shared" si="12"/>
        <v>0042</v>
      </c>
      <c r="C118" s="126" t="str">
        <f t="shared" si="10"/>
        <v>0041-0042</v>
      </c>
      <c r="D118" s="143" t="s">
        <v>265</v>
      </c>
      <c r="E118" s="160" t="s">
        <v>2</v>
      </c>
      <c r="F118" s="111" t="s">
        <v>136</v>
      </c>
      <c r="G118" s="111">
        <f t="shared" si="11"/>
        <v>2</v>
      </c>
      <c r="H118" s="111">
        <v>1</v>
      </c>
      <c r="I118" s="111">
        <v>1</v>
      </c>
      <c r="J118" s="109"/>
    </row>
    <row r="119" spans="1:10" ht="12.75">
      <c r="A119" s="81" t="str">
        <f t="shared" si="9"/>
        <v> </v>
      </c>
      <c r="B119" s="81" t="str">
        <f t="shared" si="12"/>
        <v>0043</v>
      </c>
      <c r="C119" s="126" t="str">
        <f t="shared" si="10"/>
        <v>0043</v>
      </c>
      <c r="D119" s="143" t="s">
        <v>266</v>
      </c>
      <c r="E119" s="160" t="s">
        <v>2</v>
      </c>
      <c r="F119" s="111" t="s">
        <v>136</v>
      </c>
      <c r="G119" s="111">
        <f t="shared" si="11"/>
        <v>1</v>
      </c>
      <c r="H119" s="161">
        <v>1</v>
      </c>
      <c r="I119" s="111"/>
      <c r="J119" s="109"/>
    </row>
    <row r="120" spans="1:10" ht="12.75">
      <c r="A120" s="81" t="str">
        <f t="shared" si="9"/>
        <v>0044</v>
      </c>
      <c r="B120" s="81" t="str">
        <f t="shared" si="12"/>
        <v>0049</v>
      </c>
      <c r="C120" s="126" t="str">
        <f t="shared" si="10"/>
        <v>0044-0049</v>
      </c>
      <c r="D120" s="143" t="s">
        <v>267</v>
      </c>
      <c r="E120" s="160" t="s">
        <v>2</v>
      </c>
      <c r="F120" s="111" t="s">
        <v>136</v>
      </c>
      <c r="G120" s="111">
        <f t="shared" si="11"/>
        <v>6</v>
      </c>
      <c r="H120" s="161">
        <v>6</v>
      </c>
      <c r="I120" s="111"/>
      <c r="J120" s="109"/>
    </row>
    <row r="121" spans="1:10" ht="12.75">
      <c r="A121" s="81" t="str">
        <f t="shared" si="9"/>
        <v> </v>
      </c>
      <c r="B121" s="81" t="str">
        <f t="shared" si="12"/>
        <v>0050</v>
      </c>
      <c r="C121" s="126" t="str">
        <f t="shared" si="10"/>
        <v>0050</v>
      </c>
      <c r="D121" s="143" t="s">
        <v>268</v>
      </c>
      <c r="E121" s="105" t="s">
        <v>3</v>
      </c>
      <c r="F121" s="110" t="s">
        <v>138</v>
      </c>
      <c r="G121" s="111">
        <f t="shared" si="11"/>
        <v>1</v>
      </c>
      <c r="H121" s="161">
        <v>1</v>
      </c>
      <c r="I121" s="111"/>
      <c r="J121" s="109"/>
    </row>
    <row r="122" spans="1:10" ht="12.75">
      <c r="A122" s="81" t="str">
        <f t="shared" si="9"/>
        <v>0051</v>
      </c>
      <c r="B122" s="81" t="str">
        <f t="shared" si="12"/>
        <v>0060</v>
      </c>
      <c r="C122" s="126" t="str">
        <f t="shared" si="10"/>
        <v>0051-0060</v>
      </c>
      <c r="D122" s="143" t="s">
        <v>269</v>
      </c>
      <c r="E122" s="105" t="s">
        <v>3</v>
      </c>
      <c r="F122" s="110" t="s">
        <v>138</v>
      </c>
      <c r="G122" s="111">
        <f t="shared" si="11"/>
        <v>10</v>
      </c>
      <c r="H122" s="161">
        <v>10</v>
      </c>
      <c r="I122" s="111"/>
      <c r="J122" s="109"/>
    </row>
    <row r="123" spans="1:10" ht="12.75">
      <c r="A123" s="81" t="str">
        <f t="shared" si="9"/>
        <v>0061</v>
      </c>
      <c r="B123" s="81" t="str">
        <f t="shared" si="12"/>
        <v>0065</v>
      </c>
      <c r="C123" s="126" t="str">
        <f t="shared" si="10"/>
        <v>0061-0065</v>
      </c>
      <c r="D123" s="143" t="s">
        <v>270</v>
      </c>
      <c r="E123" s="105" t="s">
        <v>3</v>
      </c>
      <c r="F123" s="110" t="s">
        <v>138</v>
      </c>
      <c r="G123" s="111">
        <f t="shared" si="11"/>
        <v>5</v>
      </c>
      <c r="H123" s="161">
        <v>3</v>
      </c>
      <c r="I123" s="111">
        <v>2</v>
      </c>
      <c r="J123" s="109"/>
    </row>
    <row r="124" spans="1:10" ht="12.75">
      <c r="A124" s="81" t="str">
        <f t="shared" si="9"/>
        <v> </v>
      </c>
      <c r="B124" s="81" t="str">
        <f t="shared" si="12"/>
        <v>0066</v>
      </c>
      <c r="C124" s="126" t="str">
        <f t="shared" si="10"/>
        <v>0066</v>
      </c>
      <c r="D124" s="143" t="s">
        <v>271</v>
      </c>
      <c r="E124" s="105" t="s">
        <v>3</v>
      </c>
      <c r="F124" s="110" t="s">
        <v>138</v>
      </c>
      <c r="G124" s="111">
        <f t="shared" si="11"/>
        <v>1</v>
      </c>
      <c r="H124" s="161">
        <v>1</v>
      </c>
      <c r="I124" s="111"/>
      <c r="J124" s="109"/>
    </row>
    <row r="125" spans="1:10" ht="12.75">
      <c r="A125" s="81" t="str">
        <f t="shared" si="9"/>
        <v> </v>
      </c>
      <c r="B125" s="81" t="str">
        <f t="shared" si="12"/>
        <v>0067</v>
      </c>
      <c r="C125" s="126" t="str">
        <f t="shared" si="10"/>
        <v>0067</v>
      </c>
      <c r="D125" s="162" t="s">
        <v>272</v>
      </c>
      <c r="E125" s="163" t="s">
        <v>3</v>
      </c>
      <c r="F125" s="117" t="s">
        <v>138</v>
      </c>
      <c r="G125" s="119">
        <f t="shared" si="11"/>
        <v>1</v>
      </c>
      <c r="H125" s="116">
        <v>1</v>
      </c>
      <c r="I125" s="119"/>
      <c r="J125" s="120"/>
    </row>
    <row r="126" spans="1:10" ht="12.75">
      <c r="A126" s="81" t="str">
        <f>IF(AND(OR(E125&gt;0,E125&lt;&gt;""),G125&gt;1),RIGHT(10000+B126-G125+1,4)," ")</f>
        <v> </v>
      </c>
      <c r="B126" s="81"/>
      <c r="C126" s="147"/>
      <c r="D126" s="16" t="s">
        <v>235</v>
      </c>
      <c r="E126" s="122"/>
      <c r="F126" s="110"/>
      <c r="G126" s="25">
        <f t="shared" si="11"/>
        <v>29</v>
      </c>
      <c r="H126" s="11">
        <f>SUM(H116:H125)</f>
        <v>25</v>
      </c>
      <c r="I126" s="123">
        <f>SUM(I116:I125)</f>
        <v>4</v>
      </c>
      <c r="J126" s="11"/>
    </row>
    <row r="127" spans="1:10" ht="12.75">
      <c r="A127" s="81"/>
      <c r="B127" s="81"/>
      <c r="C127" s="148"/>
      <c r="D127" s="17"/>
      <c r="E127" s="122"/>
      <c r="F127" s="110"/>
      <c r="G127" s="4"/>
      <c r="H127" s="4"/>
      <c r="I127" s="4"/>
      <c r="J127" s="4"/>
    </row>
    <row r="128" spans="1:10" ht="12.75">
      <c r="A128" s="81"/>
      <c r="B128" s="81"/>
      <c r="C128" s="148"/>
      <c r="D128" s="17"/>
      <c r="E128" s="122"/>
      <c r="F128" s="110"/>
      <c r="G128" s="4"/>
      <c r="H128" s="4"/>
      <c r="I128" s="4"/>
      <c r="J128" s="4"/>
    </row>
    <row r="129" spans="1:10" ht="12.75">
      <c r="A129" s="81"/>
      <c r="B129" s="81"/>
      <c r="C129" s="148"/>
      <c r="D129" s="17"/>
      <c r="E129" s="122"/>
      <c r="F129" s="110"/>
      <c r="G129" s="4"/>
      <c r="H129" s="4"/>
      <c r="I129" s="4"/>
      <c r="J129" s="4"/>
    </row>
    <row r="130" spans="1:10" ht="12.75">
      <c r="A130" s="81"/>
      <c r="B130" s="81"/>
      <c r="C130" s="148"/>
      <c r="D130" s="17"/>
      <c r="E130" s="122"/>
      <c r="F130" s="110"/>
      <c r="G130" s="4"/>
      <c r="H130" s="4"/>
      <c r="I130" s="4"/>
      <c r="J130" s="4"/>
    </row>
    <row r="131" spans="1:10" ht="12.75">
      <c r="A131" s="81"/>
      <c r="B131" s="81"/>
      <c r="C131" s="148"/>
      <c r="D131" s="17"/>
      <c r="E131" s="122"/>
      <c r="F131" s="110"/>
      <c r="G131" s="4"/>
      <c r="H131" s="4"/>
      <c r="I131" s="4"/>
      <c r="J131" s="4"/>
    </row>
    <row r="132" spans="1:10" ht="12.75">
      <c r="A132" s="81"/>
      <c r="B132" s="81"/>
      <c r="C132" s="148"/>
      <c r="D132" s="17"/>
      <c r="E132" s="122"/>
      <c r="F132" s="110"/>
      <c r="G132" s="4"/>
      <c r="H132" s="4"/>
      <c r="I132" s="4"/>
      <c r="J132" s="4"/>
    </row>
    <row r="133" spans="1:10" ht="12.75">
      <c r="A133" s="81"/>
      <c r="B133" s="81"/>
      <c r="C133" s="148"/>
      <c r="D133" s="17"/>
      <c r="E133" s="122"/>
      <c r="F133" s="110"/>
      <c r="G133" s="4"/>
      <c r="H133" s="4"/>
      <c r="I133" s="4"/>
      <c r="J133" s="4"/>
    </row>
    <row r="134" spans="1:10" ht="12.75">
      <c r="A134" s="81"/>
      <c r="B134" s="81"/>
      <c r="C134" s="148"/>
      <c r="D134" s="17"/>
      <c r="E134" s="122"/>
      <c r="F134" s="110"/>
      <c r="G134" s="4"/>
      <c r="H134" s="4"/>
      <c r="I134" s="4"/>
      <c r="J134" s="4"/>
    </row>
    <row r="135" spans="1:10" ht="12.75">
      <c r="A135" s="81"/>
      <c r="B135" s="81"/>
      <c r="C135" s="148"/>
      <c r="D135" s="17"/>
      <c r="E135" s="122"/>
      <c r="F135" s="110"/>
      <c r="G135" s="4"/>
      <c r="H135" s="4"/>
      <c r="I135" s="4"/>
      <c r="J135" s="4"/>
    </row>
    <row r="136" spans="1:10" ht="12.75">
      <c r="A136" s="81"/>
      <c r="B136" s="81"/>
      <c r="C136" s="148"/>
      <c r="D136" s="17"/>
      <c r="E136" s="122"/>
      <c r="F136" s="110"/>
      <c r="G136" s="4"/>
      <c r="H136" s="4"/>
      <c r="I136" s="4"/>
      <c r="J136" s="4"/>
    </row>
    <row r="137" spans="1:10" ht="12.75">
      <c r="A137" s="81"/>
      <c r="B137" s="81"/>
      <c r="C137" s="148"/>
      <c r="D137" s="17"/>
      <c r="E137" s="122"/>
      <c r="F137" s="110"/>
      <c r="G137" s="4"/>
      <c r="H137" s="4"/>
      <c r="I137" s="4"/>
      <c r="J137" s="4"/>
    </row>
    <row r="138" spans="1:10" ht="12.75">
      <c r="A138" s="81"/>
      <c r="B138" s="81"/>
      <c r="C138" s="148"/>
      <c r="D138" s="17"/>
      <c r="E138" s="122"/>
      <c r="F138" s="110"/>
      <c r="G138" s="4"/>
      <c r="H138" s="4"/>
      <c r="I138" s="4"/>
      <c r="J138" s="4"/>
    </row>
    <row r="139" spans="1:10" ht="12.75">
      <c r="A139" s="81"/>
      <c r="B139" s="81"/>
      <c r="C139" s="148"/>
      <c r="D139" s="17"/>
      <c r="E139" s="122"/>
      <c r="F139" s="110"/>
      <c r="G139" s="4"/>
      <c r="H139" s="4"/>
      <c r="I139" s="4"/>
      <c r="J139" s="4"/>
    </row>
    <row r="140" spans="1:10" ht="12.75">
      <c r="A140" s="81"/>
      <c r="B140" s="81"/>
      <c r="C140" s="148"/>
      <c r="D140" s="17"/>
      <c r="E140" s="122"/>
      <c r="F140" s="110"/>
      <c r="G140" s="4"/>
      <c r="H140" s="4"/>
      <c r="I140" s="4"/>
      <c r="J140" s="4"/>
    </row>
    <row r="141" spans="1:10" ht="12.75">
      <c r="A141" s="81"/>
      <c r="B141" s="81"/>
      <c r="C141" s="148"/>
      <c r="D141" s="17"/>
      <c r="E141" s="122"/>
      <c r="F141" s="110"/>
      <c r="G141" s="4"/>
      <c r="H141" s="4"/>
      <c r="I141" s="4"/>
      <c r="J141" s="4"/>
    </row>
    <row r="142" spans="1:10" ht="12.75">
      <c r="A142" s="81"/>
      <c r="B142" s="81"/>
      <c r="C142" s="148"/>
      <c r="D142" s="17"/>
      <c r="E142" s="122"/>
      <c r="F142" s="110"/>
      <c r="G142" s="4"/>
      <c r="H142" s="4"/>
      <c r="I142" s="4"/>
      <c r="J142" s="4"/>
    </row>
    <row r="143" spans="1:10" ht="12.75">
      <c r="A143" s="81"/>
      <c r="B143" s="81"/>
      <c r="C143" s="148"/>
      <c r="D143" s="17"/>
      <c r="E143" s="122"/>
      <c r="F143" s="110"/>
      <c r="G143" s="4"/>
      <c r="H143" s="4"/>
      <c r="I143" s="4"/>
      <c r="J143" s="4"/>
    </row>
    <row r="144" spans="1:10" ht="12.75">
      <c r="A144" s="81"/>
      <c r="B144" s="81"/>
      <c r="C144" s="148"/>
      <c r="D144" s="17"/>
      <c r="E144" s="122"/>
      <c r="F144" s="110"/>
      <c r="G144" s="4"/>
      <c r="H144" s="4"/>
      <c r="I144" s="4"/>
      <c r="J144" s="4"/>
    </row>
    <row r="145" spans="1:10" ht="12.75">
      <c r="A145" s="81" t="e">
        <f>IF(AND(OR(#REF!&gt;0,#REF!&lt;&gt;""),#REF!&gt;1),RIGHT(10000+B145-#REF!+1,4)," ")</f>
        <v>#REF!</v>
      </c>
      <c r="B145" s="81"/>
      <c r="C145" s="158" t="s">
        <v>256</v>
      </c>
      <c r="D145" s="159" t="s">
        <v>147</v>
      </c>
      <c r="E145" s="227"/>
      <c r="F145" s="227"/>
      <c r="G145" s="227"/>
      <c r="H145" s="227"/>
      <c r="I145" s="227"/>
      <c r="J145" s="228"/>
    </row>
    <row r="146" spans="1:10" ht="12.75">
      <c r="A146" s="81" t="str">
        <f aca="true" t="shared" si="13" ref="A146:A152">IF(AND(OR(E145&gt;0,E145&lt;&gt;""),G145&gt;1),RIGHT(10000+B146-G145+1,4)," ")</f>
        <v> </v>
      </c>
      <c r="B146" s="81"/>
      <c r="C146" s="164" t="s">
        <v>26</v>
      </c>
      <c r="D146" s="19" t="s">
        <v>149</v>
      </c>
      <c r="E146" s="229"/>
      <c r="F146" s="229"/>
      <c r="G146" s="21"/>
      <c r="H146" s="229"/>
      <c r="I146" s="229"/>
      <c r="J146" s="232"/>
    </row>
    <row r="147" spans="1:10" ht="12.75">
      <c r="A147" s="81" t="str">
        <f t="shared" si="13"/>
        <v> </v>
      </c>
      <c r="B147" s="81"/>
      <c r="C147" s="94" t="s">
        <v>285</v>
      </c>
      <c r="D147" s="326" t="s">
        <v>125</v>
      </c>
      <c r="E147" s="326" t="s">
        <v>286</v>
      </c>
      <c r="F147" s="326" t="s">
        <v>229</v>
      </c>
      <c r="G147" s="326" t="s">
        <v>126</v>
      </c>
      <c r="H147" s="326" t="s">
        <v>230</v>
      </c>
      <c r="I147" s="326"/>
      <c r="J147" s="326" t="s">
        <v>231</v>
      </c>
    </row>
    <row r="148" spans="1:10" ht="10.5" customHeight="1">
      <c r="A148" s="81" t="e">
        <f t="shared" si="13"/>
        <v>#VALUE!</v>
      </c>
      <c r="B148" s="81"/>
      <c r="C148" s="97" t="s">
        <v>124</v>
      </c>
      <c r="D148" s="327"/>
      <c r="E148" s="327"/>
      <c r="F148" s="327"/>
      <c r="G148" s="327"/>
      <c r="H148" s="327"/>
      <c r="I148" s="326"/>
      <c r="J148" s="327"/>
    </row>
    <row r="149" spans="1:10" ht="11.25" customHeight="1">
      <c r="A149" s="81" t="str">
        <f t="shared" si="13"/>
        <v> </v>
      </c>
      <c r="B149" s="81"/>
      <c r="C149" s="99" t="s">
        <v>129</v>
      </c>
      <c r="D149" s="327"/>
      <c r="E149" s="327"/>
      <c r="F149" s="327"/>
      <c r="G149" s="326"/>
      <c r="H149" s="50" t="s">
        <v>130</v>
      </c>
      <c r="I149" s="50" t="s">
        <v>131</v>
      </c>
      <c r="J149" s="326"/>
    </row>
    <row r="150" spans="1:10" ht="12.75">
      <c r="A150" s="81" t="str">
        <f t="shared" si="13"/>
        <v> </v>
      </c>
      <c r="B150" s="81" t="str">
        <f>IF(OR(E125,E125&lt;&gt;""),RIGHT(10000+B125+G150,4),B125)</f>
        <v>0068</v>
      </c>
      <c r="C150" s="160" t="str">
        <f aca="true" t="shared" si="14" ref="C150:C160">IF(E150&gt;" ",IF(A150&lt;&gt;" ",CONCATENATE(A150,"-",B150),B150)," ")</f>
        <v>0068</v>
      </c>
      <c r="D150" s="146" t="s">
        <v>276</v>
      </c>
      <c r="E150" s="105" t="s">
        <v>4</v>
      </c>
      <c r="F150" s="106" t="s">
        <v>263</v>
      </c>
      <c r="G150" s="90">
        <f aca="true" t="shared" si="15" ref="G150:G161">SUM(H150+I150)</f>
        <v>1</v>
      </c>
      <c r="H150" s="106">
        <v>1</v>
      </c>
      <c r="I150" s="106"/>
      <c r="J150" s="165"/>
    </row>
    <row r="151" spans="1:10" ht="12.75">
      <c r="A151" s="81" t="str">
        <f t="shared" si="13"/>
        <v> </v>
      </c>
      <c r="B151" s="81" t="str">
        <f>IF(OR(E150&lt;0,E150&lt;&gt;""),RIGHT(10000+B150+G151,4),B150)</f>
        <v>0069</v>
      </c>
      <c r="C151" s="160" t="str">
        <f t="shared" si="14"/>
        <v>0069</v>
      </c>
      <c r="D151" s="112" t="s">
        <v>277</v>
      </c>
      <c r="E151" s="122" t="s">
        <v>2</v>
      </c>
      <c r="F151" s="111" t="s">
        <v>136</v>
      </c>
      <c r="G151" s="110">
        <f t="shared" si="15"/>
        <v>1</v>
      </c>
      <c r="H151" s="111">
        <v>1</v>
      </c>
      <c r="I151" s="111"/>
      <c r="J151" s="165"/>
    </row>
    <row r="152" spans="1:10" ht="12.75">
      <c r="A152" s="81" t="str">
        <f t="shared" si="13"/>
        <v> </v>
      </c>
      <c r="B152" s="81" t="str">
        <f>IF(OR(E151&lt;0,E151&lt;&gt;""),RIGHT(10000+B151+G152,4),B151)</f>
        <v>0070</v>
      </c>
      <c r="C152" s="160" t="str">
        <f t="shared" si="14"/>
        <v>0070</v>
      </c>
      <c r="D152" s="112" t="s">
        <v>278</v>
      </c>
      <c r="E152" s="122" t="s">
        <v>2</v>
      </c>
      <c r="F152" s="111" t="s">
        <v>136</v>
      </c>
      <c r="G152" s="110">
        <f t="shared" si="15"/>
        <v>1</v>
      </c>
      <c r="H152" s="111">
        <v>1</v>
      </c>
      <c r="I152" s="111"/>
      <c r="J152" s="165"/>
    </row>
    <row r="153" spans="1:10" ht="12.75">
      <c r="A153" s="81" t="str">
        <f aca="true" t="shared" si="16" ref="A153:A158">IF(AND(OR(E153&gt;0,E153&lt;&gt;""),G153&gt;1),RIGHT(10000+B153-G153+1,4)," ")</f>
        <v> </v>
      </c>
      <c r="B153" s="81" t="str">
        <f aca="true" t="shared" si="17" ref="B153:B158">IF(OR(E153&lt;0,E153&lt;&gt;""),RIGHT(10000+B152+G153,4),B152)</f>
        <v>0071</v>
      </c>
      <c r="C153" s="160" t="str">
        <f t="shared" si="14"/>
        <v>0071</v>
      </c>
      <c r="D153" s="112" t="s">
        <v>279</v>
      </c>
      <c r="E153" s="122" t="s">
        <v>2</v>
      </c>
      <c r="F153" s="111" t="s">
        <v>136</v>
      </c>
      <c r="G153" s="110">
        <f t="shared" si="15"/>
        <v>1</v>
      </c>
      <c r="H153" s="111"/>
      <c r="I153" s="111">
        <v>1</v>
      </c>
      <c r="J153" s="165"/>
    </row>
    <row r="154" spans="1:10" ht="12.75">
      <c r="A154" s="81" t="str">
        <f t="shared" si="16"/>
        <v>0072</v>
      </c>
      <c r="B154" s="81" t="str">
        <f t="shared" si="17"/>
        <v>0074</v>
      </c>
      <c r="C154" s="160" t="str">
        <f t="shared" si="14"/>
        <v>0072-0074</v>
      </c>
      <c r="D154" s="112" t="s">
        <v>280</v>
      </c>
      <c r="E154" s="122" t="s">
        <v>2</v>
      </c>
      <c r="F154" s="111" t="s">
        <v>136</v>
      </c>
      <c r="G154" s="110">
        <f t="shared" si="15"/>
        <v>3</v>
      </c>
      <c r="H154" s="111">
        <v>3</v>
      </c>
      <c r="I154" s="111"/>
      <c r="J154" s="165"/>
    </row>
    <row r="155" spans="1:10" ht="12.75">
      <c r="A155" s="81" t="str">
        <f t="shared" si="16"/>
        <v>0075</v>
      </c>
      <c r="B155" s="81" t="str">
        <f t="shared" si="17"/>
        <v>0081</v>
      </c>
      <c r="C155" s="160" t="str">
        <f t="shared" si="14"/>
        <v>0075-0081</v>
      </c>
      <c r="D155" s="112" t="s">
        <v>281</v>
      </c>
      <c r="E155" s="105" t="s">
        <v>3</v>
      </c>
      <c r="F155" s="111" t="s">
        <v>138</v>
      </c>
      <c r="G155" s="110">
        <f t="shared" si="15"/>
        <v>7</v>
      </c>
      <c r="H155" s="114">
        <v>7</v>
      </c>
      <c r="I155" s="111"/>
      <c r="J155" s="165"/>
    </row>
    <row r="156" spans="1:10" ht="12.75">
      <c r="A156" s="81" t="str">
        <f t="shared" si="16"/>
        <v>0082</v>
      </c>
      <c r="B156" s="81" t="str">
        <f t="shared" si="17"/>
        <v>0088</v>
      </c>
      <c r="C156" s="160" t="str">
        <f t="shared" si="14"/>
        <v>0082-0088</v>
      </c>
      <c r="D156" s="112" t="s">
        <v>270</v>
      </c>
      <c r="E156" s="105" t="s">
        <v>3</v>
      </c>
      <c r="F156" s="111" t="s">
        <v>138</v>
      </c>
      <c r="G156" s="110">
        <f t="shared" si="15"/>
        <v>7</v>
      </c>
      <c r="H156" s="114">
        <v>4</v>
      </c>
      <c r="I156" s="111">
        <v>3</v>
      </c>
      <c r="J156" s="165"/>
    </row>
    <row r="157" spans="1:10" ht="12.75">
      <c r="A157" s="81" t="str">
        <f t="shared" si="16"/>
        <v> </v>
      </c>
      <c r="B157" s="81" t="str">
        <f t="shared" si="17"/>
        <v>0089</v>
      </c>
      <c r="C157" s="160" t="str">
        <f t="shared" si="14"/>
        <v>0089</v>
      </c>
      <c r="D157" s="112" t="s">
        <v>271</v>
      </c>
      <c r="E157" s="105" t="s">
        <v>3</v>
      </c>
      <c r="F157" s="111" t="s">
        <v>138</v>
      </c>
      <c r="G157" s="110">
        <f t="shared" si="15"/>
        <v>1</v>
      </c>
      <c r="H157" s="114">
        <v>1</v>
      </c>
      <c r="I157" s="111"/>
      <c r="J157" s="165"/>
    </row>
    <row r="158" spans="1:10" ht="12.75">
      <c r="A158" s="81" t="str">
        <f t="shared" si="16"/>
        <v>0090</v>
      </c>
      <c r="B158" s="81" t="str">
        <f t="shared" si="17"/>
        <v>0091</v>
      </c>
      <c r="C158" s="160" t="str">
        <f t="shared" si="14"/>
        <v>0090-0091</v>
      </c>
      <c r="D158" s="112" t="s">
        <v>282</v>
      </c>
      <c r="E158" s="105" t="s">
        <v>3</v>
      </c>
      <c r="F158" s="111" t="s">
        <v>138</v>
      </c>
      <c r="G158" s="110">
        <f t="shared" si="15"/>
        <v>2</v>
      </c>
      <c r="H158" s="111">
        <v>2</v>
      </c>
      <c r="I158" s="111"/>
      <c r="J158" s="165"/>
    </row>
    <row r="159" spans="1:10" ht="12.75">
      <c r="A159" s="81" t="str">
        <f>IF(AND(OR(E158&gt;0,E158&lt;&gt;""),G158&gt;1),RIGHT(10000+B159-G158+1,4)," ")</f>
        <v>0092</v>
      </c>
      <c r="B159" s="81" t="str">
        <f>IF(OR(E158&lt;0,E158&lt;&gt;""),RIGHT(10000+B158+G159,4),B158)</f>
        <v>0093</v>
      </c>
      <c r="C159" s="160" t="str">
        <f t="shared" si="14"/>
        <v>0092-0093</v>
      </c>
      <c r="D159" s="112" t="s">
        <v>272</v>
      </c>
      <c r="E159" s="105" t="s">
        <v>3</v>
      </c>
      <c r="F159" s="111" t="s">
        <v>138</v>
      </c>
      <c r="G159" s="110">
        <f t="shared" si="15"/>
        <v>2</v>
      </c>
      <c r="H159" s="111">
        <v>2</v>
      </c>
      <c r="I159" s="111"/>
      <c r="J159" s="165"/>
    </row>
    <row r="160" spans="1:10" ht="12.75">
      <c r="A160" s="81" t="str">
        <f>IF(AND(OR(E159&gt;0,E159&lt;&gt;""),G159&gt;1),RIGHT(10000+B160-G159+1,4)," ")</f>
        <v>0094</v>
      </c>
      <c r="B160" s="81" t="str">
        <f>IF(OR(E159&lt;0,E159&lt;&gt;""),RIGHT(10000+B159+G160,4),B159)</f>
        <v>0095</v>
      </c>
      <c r="C160" s="154" t="str">
        <f t="shared" si="14"/>
        <v>0094-0095</v>
      </c>
      <c r="D160" s="166" t="s">
        <v>283</v>
      </c>
      <c r="E160" s="163" t="s">
        <v>3</v>
      </c>
      <c r="F160" s="167" t="s">
        <v>138</v>
      </c>
      <c r="G160" s="168">
        <f t="shared" si="15"/>
        <v>2</v>
      </c>
      <c r="H160" s="167">
        <v>2</v>
      </c>
      <c r="I160" s="167"/>
      <c r="J160" s="169"/>
    </row>
    <row r="161" spans="1:10" ht="12.75">
      <c r="A161" s="81" t="str">
        <f>IF(AND(OR(E160&gt;0,E160&lt;&gt;""),G160&gt;1),RIGHT(10000+B161-G160+1,4)," ")</f>
        <v>9999</v>
      </c>
      <c r="B161" s="81"/>
      <c r="C161" s="170"/>
      <c r="D161" s="16" t="s">
        <v>235</v>
      </c>
      <c r="E161" s="122"/>
      <c r="F161" s="110"/>
      <c r="G161" s="132">
        <f t="shared" si="15"/>
        <v>28</v>
      </c>
      <c r="H161" s="20">
        <f>SUM(H150:H160)</f>
        <v>24</v>
      </c>
      <c r="I161" s="20">
        <f>SUM(I150:I160)</f>
        <v>4</v>
      </c>
      <c r="J161" s="20"/>
    </row>
    <row r="162" spans="1:10" ht="12.75">
      <c r="A162" s="81"/>
      <c r="B162" s="81"/>
      <c r="C162" s="148"/>
      <c r="D162" s="17"/>
      <c r="E162" s="122"/>
      <c r="F162" s="110"/>
      <c r="G162" s="4"/>
      <c r="H162" s="4"/>
      <c r="I162" s="4"/>
      <c r="J162" s="4"/>
    </row>
    <row r="163" spans="1:10" ht="12.75">
      <c r="A163" s="81"/>
      <c r="B163" s="81"/>
      <c r="C163" s="87" t="s">
        <v>256</v>
      </c>
      <c r="D163" s="18" t="s">
        <v>147</v>
      </c>
      <c r="E163" s="224"/>
      <c r="F163" s="224"/>
      <c r="G163" s="224"/>
      <c r="H163" s="224"/>
      <c r="I163" s="224"/>
      <c r="J163" s="226"/>
    </row>
    <row r="164" spans="1:10" ht="12.75">
      <c r="A164" s="81"/>
      <c r="B164" s="81"/>
      <c r="C164" s="94" t="s">
        <v>27</v>
      </c>
      <c r="D164" s="19" t="s">
        <v>150</v>
      </c>
      <c r="E164" s="229"/>
      <c r="F164" s="229"/>
      <c r="G164" s="21"/>
      <c r="H164" s="229"/>
      <c r="I164" s="229"/>
      <c r="J164" s="230"/>
    </row>
    <row r="165" spans="1:10" ht="11.25" customHeight="1">
      <c r="A165" s="81"/>
      <c r="B165" s="81"/>
      <c r="C165" s="94" t="s">
        <v>285</v>
      </c>
      <c r="D165" s="326" t="s">
        <v>125</v>
      </c>
      <c r="E165" s="326" t="s">
        <v>286</v>
      </c>
      <c r="F165" s="326" t="s">
        <v>229</v>
      </c>
      <c r="G165" s="326" t="s">
        <v>126</v>
      </c>
      <c r="H165" s="326" t="s">
        <v>230</v>
      </c>
      <c r="I165" s="326"/>
      <c r="J165" s="326" t="s">
        <v>231</v>
      </c>
    </row>
    <row r="166" spans="1:10" ht="8.25" customHeight="1">
      <c r="A166" s="81"/>
      <c r="B166" s="81"/>
      <c r="C166" s="97" t="s">
        <v>124</v>
      </c>
      <c r="D166" s="327"/>
      <c r="E166" s="327"/>
      <c r="F166" s="327"/>
      <c r="G166" s="327"/>
      <c r="H166" s="327"/>
      <c r="I166" s="326"/>
      <c r="J166" s="327"/>
    </row>
    <row r="167" spans="1:10" ht="11.25" customHeight="1">
      <c r="A167" s="81"/>
      <c r="B167" s="81"/>
      <c r="C167" s="99" t="s">
        <v>129</v>
      </c>
      <c r="D167" s="327"/>
      <c r="E167" s="327"/>
      <c r="F167" s="327"/>
      <c r="G167" s="326"/>
      <c r="H167" s="50" t="s">
        <v>130</v>
      </c>
      <c r="I167" s="50" t="s">
        <v>131</v>
      </c>
      <c r="J167" s="326"/>
    </row>
    <row r="168" spans="1:10" ht="12.75">
      <c r="A168" s="81" t="str">
        <f aca="true" t="shared" si="18" ref="A168:A177">IF(AND(OR(E168&gt;0,E168&lt;&gt;""),G168&gt;1),RIGHT(10000+B168-G168+1,4)," ")</f>
        <v> </v>
      </c>
      <c r="B168" s="81" t="str">
        <f>IF(OR(E160&lt;0,E160&lt;&gt;""),RIGHT(10000+B160+G168,4),B160)</f>
        <v>0096</v>
      </c>
      <c r="C168" s="126" t="str">
        <f aca="true" t="shared" si="19" ref="C168:C176">IF(E168&gt;" ",IF(A168&lt;&gt;" ",CONCATENATE(A168,"-",B168),B168)," ")</f>
        <v>0096</v>
      </c>
      <c r="D168" s="146" t="s">
        <v>284</v>
      </c>
      <c r="E168" s="105" t="s">
        <v>4</v>
      </c>
      <c r="F168" s="106" t="s">
        <v>263</v>
      </c>
      <c r="G168" s="90">
        <f aca="true" t="shared" si="20" ref="G168:G177">SUM(H168+I168)</f>
        <v>1</v>
      </c>
      <c r="H168" s="106"/>
      <c r="I168" s="106">
        <v>1</v>
      </c>
      <c r="J168" s="91"/>
    </row>
    <row r="169" spans="1:10" ht="12.75">
      <c r="A169" s="81" t="str">
        <f t="shared" si="18"/>
        <v> </v>
      </c>
      <c r="B169" s="81" t="str">
        <f aca="true" t="shared" si="21" ref="B169:B176">IF(OR(E168&lt;0,E168&lt;&gt;""),RIGHT(10000+B168+G169,4),B168)</f>
        <v>0097</v>
      </c>
      <c r="C169" s="126" t="str">
        <f t="shared" si="19"/>
        <v>0097</v>
      </c>
      <c r="D169" s="112" t="s">
        <v>289</v>
      </c>
      <c r="E169" s="122" t="s">
        <v>2</v>
      </c>
      <c r="F169" s="111" t="s">
        <v>136</v>
      </c>
      <c r="G169" s="110">
        <f t="shared" si="20"/>
        <v>1</v>
      </c>
      <c r="H169" s="111">
        <v>1</v>
      </c>
      <c r="I169" s="111"/>
      <c r="J169" s="109"/>
    </row>
    <row r="170" spans="1:10" ht="12.75">
      <c r="A170" s="81" t="str">
        <f t="shared" si="18"/>
        <v> </v>
      </c>
      <c r="B170" s="81" t="str">
        <f t="shared" si="21"/>
        <v>0098</v>
      </c>
      <c r="C170" s="126" t="str">
        <f t="shared" si="19"/>
        <v>0098</v>
      </c>
      <c r="D170" s="112" t="s">
        <v>290</v>
      </c>
      <c r="E170" s="122" t="s">
        <v>2</v>
      </c>
      <c r="F170" s="111" t="s">
        <v>136</v>
      </c>
      <c r="G170" s="110">
        <f t="shared" si="20"/>
        <v>1</v>
      </c>
      <c r="H170" s="111">
        <v>1</v>
      </c>
      <c r="I170" s="111"/>
      <c r="J170" s="109"/>
    </row>
    <row r="171" spans="1:10" ht="12.75">
      <c r="A171" s="81" t="str">
        <f t="shared" si="18"/>
        <v> </v>
      </c>
      <c r="B171" s="81" t="str">
        <f t="shared" si="21"/>
        <v>0099</v>
      </c>
      <c r="C171" s="126" t="str">
        <f t="shared" si="19"/>
        <v>0099</v>
      </c>
      <c r="D171" s="112" t="s">
        <v>243</v>
      </c>
      <c r="E171" s="122" t="s">
        <v>2</v>
      </c>
      <c r="F171" s="111" t="s">
        <v>136</v>
      </c>
      <c r="G171" s="110">
        <f t="shared" si="20"/>
        <v>1</v>
      </c>
      <c r="H171" s="111">
        <v>1</v>
      </c>
      <c r="I171" s="111"/>
      <c r="J171" s="109"/>
    </row>
    <row r="172" spans="1:10" ht="12.75">
      <c r="A172" s="81" t="str">
        <f t="shared" si="18"/>
        <v>0100</v>
      </c>
      <c r="B172" s="81" t="str">
        <f t="shared" si="21"/>
        <v>0101</v>
      </c>
      <c r="C172" s="126" t="str">
        <f t="shared" si="19"/>
        <v>0100-0101</v>
      </c>
      <c r="D172" s="112" t="s">
        <v>244</v>
      </c>
      <c r="E172" s="105" t="s">
        <v>3</v>
      </c>
      <c r="F172" s="111" t="s">
        <v>138</v>
      </c>
      <c r="G172" s="110">
        <f t="shared" si="20"/>
        <v>2</v>
      </c>
      <c r="H172" s="114">
        <v>2</v>
      </c>
      <c r="I172" s="111"/>
      <c r="J172" s="109"/>
    </row>
    <row r="173" spans="1:10" ht="12.75">
      <c r="A173" s="81" t="str">
        <f t="shared" si="18"/>
        <v> </v>
      </c>
      <c r="B173" s="81" t="str">
        <f t="shared" si="21"/>
        <v>0102</v>
      </c>
      <c r="C173" s="126" t="str">
        <f t="shared" si="19"/>
        <v>0102</v>
      </c>
      <c r="D173" s="112" t="s">
        <v>291</v>
      </c>
      <c r="E173" s="105" t="s">
        <v>3</v>
      </c>
      <c r="F173" s="111" t="s">
        <v>138</v>
      </c>
      <c r="G173" s="110">
        <f t="shared" si="20"/>
        <v>1</v>
      </c>
      <c r="H173" s="114">
        <v>1</v>
      </c>
      <c r="I173" s="111"/>
      <c r="J173" s="109"/>
    </row>
    <row r="174" spans="1:10" ht="12.75">
      <c r="A174" s="81" t="str">
        <f t="shared" si="18"/>
        <v>0103</v>
      </c>
      <c r="B174" s="81" t="str">
        <f t="shared" si="21"/>
        <v>0111</v>
      </c>
      <c r="C174" s="126" t="str">
        <f t="shared" si="19"/>
        <v>0103-0111</v>
      </c>
      <c r="D174" s="112" t="s">
        <v>246</v>
      </c>
      <c r="E174" s="105" t="s">
        <v>3</v>
      </c>
      <c r="F174" s="111" t="s">
        <v>138</v>
      </c>
      <c r="G174" s="110">
        <f t="shared" si="20"/>
        <v>9</v>
      </c>
      <c r="H174" s="114">
        <v>5</v>
      </c>
      <c r="I174" s="111">
        <v>4</v>
      </c>
      <c r="J174" s="109"/>
    </row>
    <row r="175" spans="1:10" ht="12.75">
      <c r="A175" s="81" t="str">
        <f t="shared" si="18"/>
        <v>0112</v>
      </c>
      <c r="B175" s="81" t="str">
        <f t="shared" si="21"/>
        <v>0113</v>
      </c>
      <c r="C175" s="126" t="str">
        <f t="shared" si="19"/>
        <v>0112-0113</v>
      </c>
      <c r="D175" s="112" t="s">
        <v>292</v>
      </c>
      <c r="E175" s="105" t="s">
        <v>3</v>
      </c>
      <c r="F175" s="111" t="s">
        <v>138</v>
      </c>
      <c r="G175" s="110">
        <f t="shared" si="20"/>
        <v>2</v>
      </c>
      <c r="H175" s="114">
        <v>2</v>
      </c>
      <c r="I175" s="111"/>
      <c r="J175" s="109"/>
    </row>
    <row r="176" spans="1:10" ht="12.75">
      <c r="A176" s="81" t="str">
        <f t="shared" si="18"/>
        <v> </v>
      </c>
      <c r="B176" s="81" t="str">
        <f t="shared" si="21"/>
        <v>0114</v>
      </c>
      <c r="C176" s="126" t="str">
        <f t="shared" si="19"/>
        <v>0114</v>
      </c>
      <c r="D176" s="112" t="s">
        <v>293</v>
      </c>
      <c r="E176" s="115" t="s">
        <v>3</v>
      </c>
      <c r="F176" s="119" t="s">
        <v>138</v>
      </c>
      <c r="G176" s="110">
        <f t="shared" si="20"/>
        <v>1</v>
      </c>
      <c r="H176" s="111">
        <v>1</v>
      </c>
      <c r="I176" s="111"/>
      <c r="J176" s="109"/>
    </row>
    <row r="177" spans="1:10" ht="12.75">
      <c r="A177" s="81" t="str">
        <f t="shared" si="18"/>
        <v> </v>
      </c>
      <c r="B177" s="81"/>
      <c r="C177" s="171"/>
      <c r="D177" s="176" t="s">
        <v>235</v>
      </c>
      <c r="E177" s="122"/>
      <c r="F177" s="110"/>
      <c r="G177" s="50">
        <f t="shared" si="20"/>
        <v>19</v>
      </c>
      <c r="H177" s="50">
        <f>SUM(H168:H176)</f>
        <v>14</v>
      </c>
      <c r="I177" s="50">
        <f>SUM(I168:I176)</f>
        <v>5</v>
      </c>
      <c r="J177" s="50"/>
    </row>
    <row r="178" spans="1:10" ht="12.75">
      <c r="A178" s="81"/>
      <c r="B178" s="301"/>
      <c r="C178" s="148"/>
      <c r="D178" s="17"/>
      <c r="E178" s="122"/>
      <c r="F178" s="110"/>
      <c r="G178" s="4"/>
      <c r="H178" s="4"/>
      <c r="I178" s="4"/>
      <c r="J178" s="4"/>
    </row>
    <row r="179" spans="1:10" ht="12.75">
      <c r="A179" s="81"/>
      <c r="B179" s="301"/>
      <c r="C179" s="148"/>
      <c r="D179" s="17"/>
      <c r="E179" s="122"/>
      <c r="F179" s="110"/>
      <c r="G179" s="4"/>
      <c r="H179" s="4"/>
      <c r="I179" s="4"/>
      <c r="J179" s="4"/>
    </row>
    <row r="180" spans="1:10" ht="13.5" customHeight="1">
      <c r="A180" s="81"/>
      <c r="B180" s="301"/>
      <c r="C180" s="158" t="s">
        <v>256</v>
      </c>
      <c r="D180" s="138" t="s">
        <v>147</v>
      </c>
      <c r="E180" s="227"/>
      <c r="F180" s="227"/>
      <c r="G180" s="227"/>
      <c r="H180" s="227"/>
      <c r="I180" s="227"/>
      <c r="J180" s="228"/>
    </row>
    <row r="181" spans="1:10" ht="12.75">
      <c r="A181" s="81"/>
      <c r="B181" s="81"/>
      <c r="C181" s="97" t="s">
        <v>28</v>
      </c>
      <c r="D181" s="19" t="s">
        <v>151</v>
      </c>
      <c r="E181" s="229"/>
      <c r="F181" s="229"/>
      <c r="G181" s="21"/>
      <c r="H181" s="229"/>
      <c r="I181" s="229"/>
      <c r="J181" s="230"/>
    </row>
    <row r="182" spans="1:10" ht="12.75" customHeight="1">
      <c r="A182" s="81"/>
      <c r="B182" s="81"/>
      <c r="C182" s="94" t="s">
        <v>285</v>
      </c>
      <c r="D182" s="326" t="s">
        <v>125</v>
      </c>
      <c r="E182" s="326" t="s">
        <v>286</v>
      </c>
      <c r="F182" s="326" t="s">
        <v>229</v>
      </c>
      <c r="G182" s="326" t="s">
        <v>126</v>
      </c>
      <c r="H182" s="326" t="s">
        <v>230</v>
      </c>
      <c r="I182" s="326"/>
      <c r="J182" s="326" t="s">
        <v>231</v>
      </c>
    </row>
    <row r="183" spans="1:10" ht="11.25" customHeight="1">
      <c r="A183" s="81"/>
      <c r="B183" s="81"/>
      <c r="C183" s="97" t="s">
        <v>124</v>
      </c>
      <c r="D183" s="327"/>
      <c r="E183" s="327"/>
      <c r="F183" s="327"/>
      <c r="G183" s="327"/>
      <c r="H183" s="327"/>
      <c r="I183" s="326"/>
      <c r="J183" s="327"/>
    </row>
    <row r="184" spans="1:10" ht="12" customHeight="1">
      <c r="A184" s="81"/>
      <c r="B184" s="81"/>
      <c r="C184" s="99" t="s">
        <v>129</v>
      </c>
      <c r="D184" s="327"/>
      <c r="E184" s="327"/>
      <c r="F184" s="327"/>
      <c r="G184" s="326"/>
      <c r="H184" s="50" t="s">
        <v>130</v>
      </c>
      <c r="I184" s="50" t="s">
        <v>131</v>
      </c>
      <c r="J184" s="326"/>
    </row>
    <row r="185" spans="1:10" ht="12.75">
      <c r="A185" s="81" t="str">
        <f aca="true" t="shared" si="22" ref="A185:A209">IF(AND(OR(E185&gt;0,E185&lt;&gt;""),G185&gt;1),RIGHT(10000+B185-G185+1,4)," ")</f>
        <v> </v>
      </c>
      <c r="B185" s="81" t="str">
        <f>IF(OR(E184&lt;0,E176&lt;&gt;""),RIGHT(10000+B176+G185,4),B176)</f>
        <v>0115</v>
      </c>
      <c r="C185" s="126" t="str">
        <f aca="true" t="shared" si="23" ref="C185:C208">IF(E185&gt;" ",IF(A185&lt;&gt;" ",CONCATENATE(A185,"-",B185),B185)," ")</f>
        <v>0115</v>
      </c>
      <c r="D185" s="124" t="s">
        <v>294</v>
      </c>
      <c r="E185" s="105" t="s">
        <v>4</v>
      </c>
      <c r="F185" s="106" t="s">
        <v>263</v>
      </c>
      <c r="G185" s="106">
        <f aca="true" t="shared" si="24" ref="G185:G209">SUM(H185+I185)</f>
        <v>1</v>
      </c>
      <c r="H185" s="106"/>
      <c r="I185" s="106">
        <v>1</v>
      </c>
      <c r="J185" s="109"/>
    </row>
    <row r="186" spans="1:10" ht="12.75">
      <c r="A186" s="81" t="str">
        <f t="shared" si="22"/>
        <v>0116</v>
      </c>
      <c r="B186" s="81" t="str">
        <f aca="true" t="shared" si="25" ref="B186:B208">IF(OR(E185&lt;0,E185&lt;&gt;""),RIGHT(10000+B185+G186,4),B185)</f>
        <v>0118</v>
      </c>
      <c r="C186" s="126" t="str">
        <f t="shared" si="23"/>
        <v>0116-0118</v>
      </c>
      <c r="D186" s="127" t="s">
        <v>295</v>
      </c>
      <c r="E186" s="122" t="s">
        <v>2</v>
      </c>
      <c r="F186" s="111" t="s">
        <v>136</v>
      </c>
      <c r="G186" s="111">
        <f t="shared" si="24"/>
        <v>3</v>
      </c>
      <c r="H186" s="111">
        <v>3</v>
      </c>
      <c r="I186" s="111"/>
      <c r="J186" s="109"/>
    </row>
    <row r="187" spans="1:10" ht="12.75">
      <c r="A187" s="81" t="str">
        <f t="shared" si="22"/>
        <v> </v>
      </c>
      <c r="B187" s="81" t="str">
        <f t="shared" si="25"/>
        <v>0119</v>
      </c>
      <c r="C187" s="126" t="str">
        <f t="shared" si="23"/>
        <v>0119</v>
      </c>
      <c r="D187" s="127" t="s">
        <v>296</v>
      </c>
      <c r="E187" s="122" t="s">
        <v>2</v>
      </c>
      <c r="F187" s="111" t="s">
        <v>136</v>
      </c>
      <c r="G187" s="111">
        <f t="shared" si="24"/>
        <v>1</v>
      </c>
      <c r="H187" s="111">
        <v>1</v>
      </c>
      <c r="I187" s="111"/>
      <c r="J187" s="109"/>
    </row>
    <row r="188" spans="1:10" ht="12.75">
      <c r="A188" s="81" t="str">
        <f t="shared" si="22"/>
        <v>0120</v>
      </c>
      <c r="B188" s="81" t="str">
        <f t="shared" si="25"/>
        <v>0121</v>
      </c>
      <c r="C188" s="126" t="str">
        <f t="shared" si="23"/>
        <v>0120-0121</v>
      </c>
      <c r="D188" s="127" t="s">
        <v>297</v>
      </c>
      <c r="E188" s="122" t="s">
        <v>2</v>
      </c>
      <c r="F188" s="111" t="s">
        <v>136</v>
      </c>
      <c r="G188" s="111">
        <f t="shared" si="24"/>
        <v>2</v>
      </c>
      <c r="H188" s="111">
        <v>2</v>
      </c>
      <c r="I188" s="111"/>
      <c r="J188" s="109"/>
    </row>
    <row r="189" spans="1:10" ht="12.75">
      <c r="A189" s="81" t="str">
        <f t="shared" si="22"/>
        <v> </v>
      </c>
      <c r="B189" s="81" t="str">
        <f t="shared" si="25"/>
        <v>0122</v>
      </c>
      <c r="C189" s="126" t="str">
        <f t="shared" si="23"/>
        <v>0122</v>
      </c>
      <c r="D189" s="127" t="s">
        <v>260</v>
      </c>
      <c r="E189" s="122" t="s">
        <v>2</v>
      </c>
      <c r="F189" s="111" t="s">
        <v>136</v>
      </c>
      <c r="G189" s="111">
        <f t="shared" si="24"/>
        <v>1</v>
      </c>
      <c r="H189" s="161">
        <v>1</v>
      </c>
      <c r="I189" s="161"/>
      <c r="J189" s="109"/>
    </row>
    <row r="190" spans="1:10" ht="12.75">
      <c r="A190" s="81" t="str">
        <f t="shared" si="22"/>
        <v> </v>
      </c>
      <c r="B190" s="81" t="str">
        <f t="shared" si="25"/>
        <v>0123</v>
      </c>
      <c r="C190" s="126" t="str">
        <f t="shared" si="23"/>
        <v>0123</v>
      </c>
      <c r="D190" s="127" t="s">
        <v>298</v>
      </c>
      <c r="E190" s="105" t="s">
        <v>3</v>
      </c>
      <c r="F190" s="113" t="s">
        <v>138</v>
      </c>
      <c r="G190" s="111">
        <f t="shared" si="24"/>
        <v>1</v>
      </c>
      <c r="H190" s="161">
        <v>1</v>
      </c>
      <c r="I190" s="161"/>
      <c r="J190" s="109"/>
    </row>
    <row r="191" spans="1:10" ht="12.75">
      <c r="A191" s="81" t="str">
        <f t="shared" si="22"/>
        <v>0124</v>
      </c>
      <c r="B191" s="81" t="str">
        <f t="shared" si="25"/>
        <v>0125</v>
      </c>
      <c r="C191" s="126" t="str">
        <f t="shared" si="23"/>
        <v>0124-0125</v>
      </c>
      <c r="D191" s="127" t="s">
        <v>299</v>
      </c>
      <c r="E191" s="105" t="s">
        <v>3</v>
      </c>
      <c r="F191" s="113" t="s">
        <v>138</v>
      </c>
      <c r="G191" s="111">
        <f t="shared" si="24"/>
        <v>2</v>
      </c>
      <c r="H191" s="161">
        <v>2</v>
      </c>
      <c r="I191" s="161"/>
      <c r="J191" s="109"/>
    </row>
    <row r="192" spans="1:10" ht="12.75">
      <c r="A192" s="81" t="str">
        <f t="shared" si="22"/>
        <v>0126</v>
      </c>
      <c r="B192" s="81" t="str">
        <f t="shared" si="25"/>
        <v>0127</v>
      </c>
      <c r="C192" s="126" t="str">
        <f t="shared" si="23"/>
        <v>0126-0127</v>
      </c>
      <c r="D192" s="127" t="s">
        <v>300</v>
      </c>
      <c r="E192" s="105" t="s">
        <v>3</v>
      </c>
      <c r="F192" s="113" t="s">
        <v>138</v>
      </c>
      <c r="G192" s="111">
        <f t="shared" si="24"/>
        <v>2</v>
      </c>
      <c r="H192" s="161">
        <v>2</v>
      </c>
      <c r="I192" s="161"/>
      <c r="J192" s="109"/>
    </row>
    <row r="193" spans="1:10" ht="12.75">
      <c r="A193" s="81" t="str">
        <f t="shared" si="22"/>
        <v> </v>
      </c>
      <c r="B193" s="81" t="str">
        <f t="shared" si="25"/>
        <v>0128</v>
      </c>
      <c r="C193" s="126" t="str">
        <f t="shared" si="23"/>
        <v>0128</v>
      </c>
      <c r="D193" s="127" t="s">
        <v>301</v>
      </c>
      <c r="E193" s="105" t="s">
        <v>3</v>
      </c>
      <c r="F193" s="113" t="s">
        <v>138</v>
      </c>
      <c r="G193" s="111">
        <f t="shared" si="24"/>
        <v>1</v>
      </c>
      <c r="H193" s="161">
        <v>1</v>
      </c>
      <c r="I193" s="161"/>
      <c r="J193" s="109"/>
    </row>
    <row r="194" spans="1:10" ht="12.75">
      <c r="A194" s="81" t="str">
        <f t="shared" si="22"/>
        <v>0129</v>
      </c>
      <c r="B194" s="81" t="str">
        <f t="shared" si="25"/>
        <v>0134</v>
      </c>
      <c r="C194" s="126" t="str">
        <f t="shared" si="23"/>
        <v>0129-0134</v>
      </c>
      <c r="D194" s="127" t="s">
        <v>302</v>
      </c>
      <c r="E194" s="105" t="s">
        <v>3</v>
      </c>
      <c r="F194" s="113" t="s">
        <v>138</v>
      </c>
      <c r="G194" s="111">
        <f t="shared" si="24"/>
        <v>6</v>
      </c>
      <c r="H194" s="161">
        <v>6</v>
      </c>
      <c r="I194" s="161"/>
      <c r="J194" s="109"/>
    </row>
    <row r="195" spans="1:10" ht="12.75">
      <c r="A195" s="81" t="str">
        <f t="shared" si="22"/>
        <v>0135</v>
      </c>
      <c r="B195" s="81" t="str">
        <f t="shared" si="25"/>
        <v>0137</v>
      </c>
      <c r="C195" s="126" t="str">
        <f t="shared" si="23"/>
        <v>0135-0137</v>
      </c>
      <c r="D195" s="127" t="s">
        <v>303</v>
      </c>
      <c r="E195" s="105" t="s">
        <v>3</v>
      </c>
      <c r="F195" s="113" t="s">
        <v>138</v>
      </c>
      <c r="G195" s="111">
        <f t="shared" si="24"/>
        <v>3</v>
      </c>
      <c r="H195" s="161">
        <v>3</v>
      </c>
      <c r="I195" s="161"/>
      <c r="J195" s="109"/>
    </row>
    <row r="196" spans="1:10" ht="12.75">
      <c r="A196" s="81" t="str">
        <f t="shared" si="22"/>
        <v>0138</v>
      </c>
      <c r="B196" s="81" t="str">
        <f t="shared" si="25"/>
        <v>0150</v>
      </c>
      <c r="C196" s="126" t="str">
        <f t="shared" si="23"/>
        <v>0138-0150</v>
      </c>
      <c r="D196" s="127" t="s">
        <v>304</v>
      </c>
      <c r="E196" s="105" t="s">
        <v>3</v>
      </c>
      <c r="F196" s="113" t="s">
        <v>138</v>
      </c>
      <c r="G196" s="111">
        <f t="shared" si="24"/>
        <v>13</v>
      </c>
      <c r="H196" s="161">
        <v>8</v>
      </c>
      <c r="I196" s="161">
        <v>5</v>
      </c>
      <c r="J196" s="109"/>
    </row>
    <row r="197" spans="1:10" ht="12.75">
      <c r="A197" s="81" t="str">
        <f t="shared" si="22"/>
        <v>0151</v>
      </c>
      <c r="B197" s="81" t="str">
        <f t="shared" si="25"/>
        <v>0153</v>
      </c>
      <c r="C197" s="126" t="str">
        <f t="shared" si="23"/>
        <v>0151-0153</v>
      </c>
      <c r="D197" s="127" t="s">
        <v>305</v>
      </c>
      <c r="E197" s="105" t="s">
        <v>3</v>
      </c>
      <c r="F197" s="113" t="s">
        <v>138</v>
      </c>
      <c r="G197" s="111">
        <f t="shared" si="24"/>
        <v>3</v>
      </c>
      <c r="H197" s="161">
        <v>3</v>
      </c>
      <c r="I197" s="161"/>
      <c r="J197" s="109"/>
    </row>
    <row r="198" spans="1:10" ht="12.75">
      <c r="A198" s="81" t="str">
        <f t="shared" si="22"/>
        <v> </v>
      </c>
      <c r="B198" s="81" t="str">
        <f t="shared" si="25"/>
        <v>0154</v>
      </c>
      <c r="C198" s="126" t="str">
        <f t="shared" si="23"/>
        <v>0154</v>
      </c>
      <c r="D198" s="127" t="s">
        <v>306</v>
      </c>
      <c r="E198" s="105" t="s">
        <v>3</v>
      </c>
      <c r="F198" s="113" t="s">
        <v>138</v>
      </c>
      <c r="G198" s="111">
        <f t="shared" si="24"/>
        <v>1</v>
      </c>
      <c r="H198" s="161">
        <v>1</v>
      </c>
      <c r="I198" s="161"/>
      <c r="J198" s="109"/>
    </row>
    <row r="199" spans="1:10" ht="12.75">
      <c r="A199" s="81" t="str">
        <f>IF(AND(OR(E199&gt;0,E199&lt;&gt;""),G199&gt;1),RIGHT(10000+B199-G199+1,4)," ")</f>
        <v>0155</v>
      </c>
      <c r="B199" s="81" t="str">
        <f>IF(OR(E198&lt;0,E198&lt;&gt;""),RIGHT(10000+B198+G199,4),B198)</f>
        <v>0178</v>
      </c>
      <c r="C199" s="126" t="str">
        <f>IF(E199&gt;" ",IF(A199&lt;&gt;" ",CONCATENATE(A199,"-",B199),B199)," ")</f>
        <v>0155-0178</v>
      </c>
      <c r="D199" s="127" t="s">
        <v>308</v>
      </c>
      <c r="E199" s="105" t="s">
        <v>3</v>
      </c>
      <c r="F199" s="113" t="s">
        <v>138</v>
      </c>
      <c r="G199" s="111">
        <f t="shared" si="24"/>
        <v>24</v>
      </c>
      <c r="H199" s="161">
        <v>22</v>
      </c>
      <c r="I199" s="161">
        <v>2</v>
      </c>
      <c r="J199" s="109"/>
    </row>
    <row r="200" spans="1:10" ht="12.75">
      <c r="A200" s="81" t="str">
        <f t="shared" si="22"/>
        <v>0179</v>
      </c>
      <c r="B200" s="81" t="str">
        <f t="shared" si="25"/>
        <v>0186</v>
      </c>
      <c r="C200" s="126" t="str">
        <f t="shared" si="23"/>
        <v>0179-0186</v>
      </c>
      <c r="D200" s="127" t="s">
        <v>309</v>
      </c>
      <c r="E200" s="105" t="s">
        <v>3</v>
      </c>
      <c r="F200" s="113" t="s">
        <v>138</v>
      </c>
      <c r="G200" s="111">
        <f t="shared" si="24"/>
        <v>8</v>
      </c>
      <c r="H200" s="161">
        <v>5</v>
      </c>
      <c r="I200" s="161">
        <v>3</v>
      </c>
      <c r="J200" s="109"/>
    </row>
    <row r="201" spans="1:10" ht="12.75">
      <c r="A201" s="81" t="str">
        <f t="shared" si="22"/>
        <v>0187</v>
      </c>
      <c r="B201" s="81" t="str">
        <f t="shared" si="25"/>
        <v>0193</v>
      </c>
      <c r="C201" s="126" t="str">
        <f t="shared" si="23"/>
        <v>0187-0193</v>
      </c>
      <c r="D201" s="127" t="s">
        <v>310</v>
      </c>
      <c r="E201" s="105" t="s">
        <v>3</v>
      </c>
      <c r="F201" s="113" t="s">
        <v>138</v>
      </c>
      <c r="G201" s="111">
        <f t="shared" si="24"/>
        <v>7</v>
      </c>
      <c r="H201" s="161">
        <v>7</v>
      </c>
      <c r="I201" s="161"/>
      <c r="J201" s="109"/>
    </row>
    <row r="202" spans="1:10" ht="12.75">
      <c r="A202" s="81" t="str">
        <f t="shared" si="22"/>
        <v> </v>
      </c>
      <c r="B202" s="81" t="str">
        <f t="shared" si="25"/>
        <v>0194</v>
      </c>
      <c r="C202" s="126" t="str">
        <f t="shared" si="23"/>
        <v>0194</v>
      </c>
      <c r="D202" s="127" t="s">
        <v>311</v>
      </c>
      <c r="E202" s="105" t="s">
        <v>3</v>
      </c>
      <c r="F202" s="113" t="s">
        <v>138</v>
      </c>
      <c r="G202" s="111">
        <f t="shared" si="24"/>
        <v>1</v>
      </c>
      <c r="H202" s="161">
        <v>1</v>
      </c>
      <c r="I202" s="161"/>
      <c r="J202" s="109"/>
    </row>
    <row r="203" spans="1:10" ht="12.75">
      <c r="A203" s="81" t="str">
        <f t="shared" si="22"/>
        <v>0195</v>
      </c>
      <c r="B203" s="81" t="str">
        <f t="shared" si="25"/>
        <v>0196</v>
      </c>
      <c r="C203" s="126" t="str">
        <f t="shared" si="23"/>
        <v>0195-0196</v>
      </c>
      <c r="D203" s="127" t="s">
        <v>312</v>
      </c>
      <c r="E203" s="105" t="s">
        <v>3</v>
      </c>
      <c r="F203" s="113" t="s">
        <v>138</v>
      </c>
      <c r="G203" s="111">
        <f t="shared" si="24"/>
        <v>2</v>
      </c>
      <c r="H203" s="161">
        <v>2</v>
      </c>
      <c r="I203" s="161"/>
      <c r="J203" s="109"/>
    </row>
    <row r="204" spans="1:10" ht="12.75">
      <c r="A204" s="81" t="str">
        <f t="shared" si="22"/>
        <v>0197</v>
      </c>
      <c r="B204" s="81" t="str">
        <f t="shared" si="25"/>
        <v>0198</v>
      </c>
      <c r="C204" s="126" t="str">
        <f t="shared" si="23"/>
        <v>0197-0198</v>
      </c>
      <c r="D204" s="127" t="s">
        <v>313</v>
      </c>
      <c r="E204" s="105" t="s">
        <v>3</v>
      </c>
      <c r="F204" s="113" t="s">
        <v>138</v>
      </c>
      <c r="G204" s="111">
        <f t="shared" si="24"/>
        <v>2</v>
      </c>
      <c r="H204" s="161">
        <v>2</v>
      </c>
      <c r="I204" s="161"/>
      <c r="J204" s="109"/>
    </row>
    <row r="205" spans="1:10" ht="12.75">
      <c r="A205" s="81" t="str">
        <f t="shared" si="22"/>
        <v> </v>
      </c>
      <c r="B205" s="81" t="str">
        <f t="shared" si="25"/>
        <v>0199</v>
      </c>
      <c r="C205" s="126" t="str">
        <f t="shared" si="23"/>
        <v>0199</v>
      </c>
      <c r="D205" s="127" t="s">
        <v>293</v>
      </c>
      <c r="E205" s="105" t="s">
        <v>3</v>
      </c>
      <c r="F205" s="113" t="s">
        <v>138</v>
      </c>
      <c r="G205" s="111">
        <f t="shared" si="24"/>
        <v>1</v>
      </c>
      <c r="H205" s="161">
        <v>1</v>
      </c>
      <c r="I205" s="161"/>
      <c r="J205" s="109"/>
    </row>
    <row r="206" spans="1:10" ht="12.75">
      <c r="A206" s="81" t="str">
        <f t="shared" si="22"/>
        <v>0200</v>
      </c>
      <c r="B206" s="81" t="str">
        <f t="shared" si="25"/>
        <v>0245</v>
      </c>
      <c r="C206" s="126" t="str">
        <f t="shared" si="23"/>
        <v>0200-0245</v>
      </c>
      <c r="D206" s="127" t="s">
        <v>314</v>
      </c>
      <c r="E206" s="105" t="s">
        <v>3</v>
      </c>
      <c r="F206" s="113" t="s">
        <v>138</v>
      </c>
      <c r="G206" s="111">
        <f t="shared" si="24"/>
        <v>46</v>
      </c>
      <c r="H206" s="161">
        <v>24</v>
      </c>
      <c r="I206" s="161">
        <v>22</v>
      </c>
      <c r="J206" s="109"/>
    </row>
    <row r="207" spans="1:10" ht="12.75">
      <c r="A207" s="81" t="str">
        <f t="shared" si="22"/>
        <v>0246</v>
      </c>
      <c r="B207" s="81" t="str">
        <f t="shared" si="25"/>
        <v>0256</v>
      </c>
      <c r="C207" s="126" t="str">
        <f t="shared" si="23"/>
        <v>0246-0256</v>
      </c>
      <c r="D207" s="127" t="s">
        <v>315</v>
      </c>
      <c r="E207" s="105" t="s">
        <v>3</v>
      </c>
      <c r="F207" s="113" t="s">
        <v>138</v>
      </c>
      <c r="G207" s="111">
        <f t="shared" si="24"/>
        <v>11</v>
      </c>
      <c r="H207" s="161">
        <v>11</v>
      </c>
      <c r="I207" s="161"/>
      <c r="J207" s="109"/>
    </row>
    <row r="208" spans="1:10" ht="12.75">
      <c r="A208" s="81" t="str">
        <f t="shared" si="22"/>
        <v> </v>
      </c>
      <c r="B208" s="81" t="str">
        <f t="shared" si="25"/>
        <v>0257</v>
      </c>
      <c r="C208" s="126" t="str">
        <f t="shared" si="23"/>
        <v>0257</v>
      </c>
      <c r="D208" s="127" t="s">
        <v>316</v>
      </c>
      <c r="E208" s="115" t="s">
        <v>3</v>
      </c>
      <c r="F208" s="131" t="s">
        <v>138</v>
      </c>
      <c r="G208" s="111">
        <f t="shared" si="24"/>
        <v>1</v>
      </c>
      <c r="H208" s="161">
        <v>1</v>
      </c>
      <c r="I208" s="161"/>
      <c r="J208" s="109"/>
    </row>
    <row r="209" spans="1:10" ht="12.75" customHeight="1">
      <c r="A209" s="81" t="str">
        <f t="shared" si="22"/>
        <v> </v>
      </c>
      <c r="B209" s="81"/>
      <c r="C209" s="171"/>
      <c r="D209" s="16" t="s">
        <v>235</v>
      </c>
      <c r="E209" s="122"/>
      <c r="F209" s="110"/>
      <c r="G209" s="50">
        <f t="shared" si="24"/>
        <v>143</v>
      </c>
      <c r="H209" s="50">
        <f>SUM(H185:H208)</f>
        <v>110</v>
      </c>
      <c r="I209" s="50">
        <f>SUM(I185:I208)</f>
        <v>33</v>
      </c>
      <c r="J209" s="50"/>
    </row>
    <row r="210" spans="1:10" ht="12.75" customHeight="1">
      <c r="A210" s="81"/>
      <c r="B210" s="81"/>
      <c r="C210" s="148"/>
      <c r="D210" s="17"/>
      <c r="E210" s="122"/>
      <c r="F210" s="110"/>
      <c r="G210" s="4"/>
      <c r="H210" s="4"/>
      <c r="I210" s="4"/>
      <c r="J210" s="4"/>
    </row>
    <row r="211" spans="1:10" ht="12.75" customHeight="1">
      <c r="A211" s="81"/>
      <c r="B211" s="81"/>
      <c r="C211" s="148"/>
      <c r="D211" s="17"/>
      <c r="E211" s="122"/>
      <c r="F211" s="110"/>
      <c r="G211" s="4"/>
      <c r="H211" s="4"/>
      <c r="I211" s="4"/>
      <c r="J211" s="4"/>
    </row>
    <row r="212" spans="1:10" ht="12.75" customHeight="1">
      <c r="A212" s="81"/>
      <c r="B212" s="81"/>
      <c r="C212" s="148"/>
      <c r="D212" s="17"/>
      <c r="E212" s="122"/>
      <c r="F212" s="110"/>
      <c r="G212" s="4"/>
      <c r="H212" s="4"/>
      <c r="I212" s="4"/>
      <c r="J212" s="4"/>
    </row>
    <row r="213" spans="1:10" ht="12.75" customHeight="1">
      <c r="A213" s="81"/>
      <c r="B213" s="81"/>
      <c r="C213" s="148"/>
      <c r="D213" s="17"/>
      <c r="E213" s="122"/>
      <c r="F213" s="110"/>
      <c r="G213" s="4"/>
      <c r="H213" s="4"/>
      <c r="I213" s="4"/>
      <c r="J213" s="4"/>
    </row>
    <row r="214" spans="1:10" ht="12.75">
      <c r="A214" s="81"/>
      <c r="B214" s="81"/>
      <c r="C214" s="158" t="s">
        <v>256</v>
      </c>
      <c r="D214" s="138" t="s">
        <v>147</v>
      </c>
      <c r="E214" s="227"/>
      <c r="F214" s="227"/>
      <c r="G214" s="227"/>
      <c r="H214" s="227"/>
      <c r="I214" s="227"/>
      <c r="J214" s="228"/>
    </row>
    <row r="215" spans="1:10" ht="13.5" customHeight="1">
      <c r="A215" s="81"/>
      <c r="B215" s="81"/>
      <c r="C215" s="97" t="s">
        <v>29</v>
      </c>
      <c r="D215" s="233" t="s">
        <v>153</v>
      </c>
      <c r="E215" s="234"/>
      <c r="F215" s="234"/>
      <c r="G215" s="102"/>
      <c r="H215" s="234"/>
      <c r="I215" s="234"/>
      <c r="J215" s="230"/>
    </row>
    <row r="216" spans="1:10" ht="12" customHeight="1">
      <c r="A216" s="81"/>
      <c r="B216" s="81"/>
      <c r="C216" s="94" t="s">
        <v>285</v>
      </c>
      <c r="D216" s="326" t="s">
        <v>125</v>
      </c>
      <c r="E216" s="326" t="s">
        <v>286</v>
      </c>
      <c r="F216" s="326" t="s">
        <v>229</v>
      </c>
      <c r="G216" s="326" t="s">
        <v>126</v>
      </c>
      <c r="H216" s="326" t="s">
        <v>230</v>
      </c>
      <c r="I216" s="326"/>
      <c r="J216" s="326" t="s">
        <v>231</v>
      </c>
    </row>
    <row r="217" spans="1:10" ht="12" customHeight="1">
      <c r="A217" s="81"/>
      <c r="B217" s="81"/>
      <c r="C217" s="97" t="s">
        <v>124</v>
      </c>
      <c r="D217" s="327"/>
      <c r="E217" s="327"/>
      <c r="F217" s="327"/>
      <c r="G217" s="327"/>
      <c r="H217" s="327"/>
      <c r="I217" s="326"/>
      <c r="J217" s="327"/>
    </row>
    <row r="218" spans="1:10" ht="11.25" customHeight="1">
      <c r="A218" s="81"/>
      <c r="B218" s="81"/>
      <c r="C218" s="99" t="s">
        <v>129</v>
      </c>
      <c r="D218" s="327"/>
      <c r="E218" s="327"/>
      <c r="F218" s="327"/>
      <c r="G218" s="326"/>
      <c r="H218" s="50" t="s">
        <v>130</v>
      </c>
      <c r="I218" s="50" t="s">
        <v>131</v>
      </c>
      <c r="J218" s="326"/>
    </row>
    <row r="219" spans="1:10" ht="12.75" customHeight="1">
      <c r="A219" s="81" t="str">
        <f aca="true" t="shared" si="26" ref="A219:A224">IF(AND(OR(E219&gt;0,E219&lt;&gt;""),G219&gt;1),RIGHT(10000+B219-G219+1,4)," ")</f>
        <v> </v>
      </c>
      <c r="B219" s="81" t="str">
        <f>IF(OR(E208&lt;0,E208&lt;&gt;""),RIGHT(10000+B208+G219,4),B208)</f>
        <v>0258</v>
      </c>
      <c r="C219" s="126" t="str">
        <f aca="true" t="shared" si="27" ref="C219:C224">IF(E219&gt;" ",IF(A219&lt;&gt;" ",CONCATENATE(A219,"-",B219),B219)," ")</f>
        <v>0258</v>
      </c>
      <c r="D219" s="146" t="s">
        <v>294</v>
      </c>
      <c r="E219" s="105" t="s">
        <v>4</v>
      </c>
      <c r="F219" s="106" t="s">
        <v>263</v>
      </c>
      <c r="G219" s="125">
        <f aca="true" t="shared" si="28" ref="G219:G226">SUM(H219+I219)</f>
        <v>1</v>
      </c>
      <c r="H219" s="106"/>
      <c r="I219" s="106">
        <v>1</v>
      </c>
      <c r="J219" s="106"/>
    </row>
    <row r="220" spans="1:10" ht="12.75" customHeight="1">
      <c r="A220" s="81" t="str">
        <f t="shared" si="26"/>
        <v>0259</v>
      </c>
      <c r="B220" s="81" t="str">
        <f>IF(OR(E219&lt;0,E219&lt;&gt;""),RIGHT(10000+B219+G220,4),B219)</f>
        <v>0265</v>
      </c>
      <c r="C220" s="126" t="str">
        <f t="shared" si="27"/>
        <v>0259-0265</v>
      </c>
      <c r="D220" s="112" t="s">
        <v>152</v>
      </c>
      <c r="E220" s="122" t="s">
        <v>2</v>
      </c>
      <c r="F220" s="111" t="s">
        <v>136</v>
      </c>
      <c r="G220" s="113">
        <f t="shared" si="28"/>
        <v>7</v>
      </c>
      <c r="H220" s="111">
        <v>2</v>
      </c>
      <c r="I220" s="111">
        <v>5</v>
      </c>
      <c r="J220" s="111"/>
    </row>
    <row r="221" spans="1:10" ht="12.75" customHeight="1">
      <c r="A221" s="81" t="str">
        <f t="shared" si="26"/>
        <v> </v>
      </c>
      <c r="B221" s="81" t="str">
        <f>IF(OR(E220&lt;0,E220&lt;&gt;""),RIGHT(10000+B220+G221,4),B220)</f>
        <v>0266</v>
      </c>
      <c r="C221" s="126" t="str">
        <f t="shared" si="27"/>
        <v>0266</v>
      </c>
      <c r="D221" s="112" t="s">
        <v>413</v>
      </c>
      <c r="E221" s="105" t="s">
        <v>3</v>
      </c>
      <c r="F221" s="110" t="s">
        <v>138</v>
      </c>
      <c r="G221" s="113">
        <f t="shared" si="28"/>
        <v>1</v>
      </c>
      <c r="H221" s="111">
        <v>1</v>
      </c>
      <c r="I221" s="111"/>
      <c r="J221" s="111"/>
    </row>
    <row r="222" spans="1:10" ht="12.75" customHeight="1">
      <c r="A222" s="81" t="str">
        <f t="shared" si="26"/>
        <v>0267</v>
      </c>
      <c r="B222" s="81" t="str">
        <f>IF(OR(E221&lt;0,E221&lt;&gt;""),RIGHT(10000+B221+G222,4),B221)</f>
        <v>0277</v>
      </c>
      <c r="C222" s="126" t="str">
        <f t="shared" si="27"/>
        <v>0267-0277</v>
      </c>
      <c r="D222" s="112" t="s">
        <v>307</v>
      </c>
      <c r="E222" s="105" t="s">
        <v>3</v>
      </c>
      <c r="F222" s="110" t="s">
        <v>138</v>
      </c>
      <c r="G222" s="113">
        <f t="shared" si="28"/>
        <v>11</v>
      </c>
      <c r="H222" s="114">
        <v>5</v>
      </c>
      <c r="I222" s="111">
        <v>6</v>
      </c>
      <c r="J222" s="111"/>
    </row>
    <row r="223" spans="1:10" ht="12.75" customHeight="1">
      <c r="A223" s="81" t="str">
        <f t="shared" si="26"/>
        <v> </v>
      </c>
      <c r="B223" s="81" t="str">
        <f>IF(OR(E222&lt;0,E222&lt;&gt;""),RIGHT(10000+B222+G223,4),B222)</f>
        <v>0278</v>
      </c>
      <c r="C223" s="126" t="str">
        <f t="shared" si="27"/>
        <v>0278</v>
      </c>
      <c r="D223" s="112" t="s">
        <v>252</v>
      </c>
      <c r="E223" s="105" t="s">
        <v>3</v>
      </c>
      <c r="F223" s="110" t="s">
        <v>138</v>
      </c>
      <c r="G223" s="113">
        <f t="shared" si="28"/>
        <v>1</v>
      </c>
      <c r="H223" s="111"/>
      <c r="I223" s="111">
        <v>1</v>
      </c>
      <c r="J223" s="111"/>
    </row>
    <row r="224" spans="1:10" ht="12.75" customHeight="1">
      <c r="A224" s="81" t="str">
        <f t="shared" si="26"/>
        <v> </v>
      </c>
      <c r="B224" s="81" t="str">
        <f>IF(OR(E223&lt;0,E223&lt;&gt;""),RIGHT(10000+B223+G224,4),B223)</f>
        <v>0279</v>
      </c>
      <c r="C224" s="126" t="str">
        <f t="shared" si="27"/>
        <v>0279</v>
      </c>
      <c r="D224" s="136" t="s">
        <v>318</v>
      </c>
      <c r="E224" s="115" t="s">
        <v>3</v>
      </c>
      <c r="F224" s="131" t="s">
        <v>138</v>
      </c>
      <c r="G224" s="131">
        <f t="shared" si="28"/>
        <v>1</v>
      </c>
      <c r="H224" s="119">
        <v>1</v>
      </c>
      <c r="I224" s="119"/>
      <c r="J224" s="109"/>
    </row>
    <row r="225" spans="1:10" ht="12.75" customHeight="1">
      <c r="A225" s="81"/>
      <c r="B225" s="81"/>
      <c r="C225" s="152"/>
      <c r="D225" s="16" t="s">
        <v>235</v>
      </c>
      <c r="E225" s="122"/>
      <c r="F225" s="110"/>
      <c r="G225" s="172">
        <f t="shared" si="28"/>
        <v>22</v>
      </c>
      <c r="H225" s="9">
        <f>SUM(H219:H224)</f>
        <v>9</v>
      </c>
      <c r="I225" s="172">
        <f>SUM(I219:I224)</f>
        <v>13</v>
      </c>
      <c r="J225" s="7"/>
    </row>
    <row r="226" spans="1:10" ht="12.75" customHeight="1">
      <c r="A226" s="81"/>
      <c r="B226" s="81"/>
      <c r="C226" s="171"/>
      <c r="D226" s="16" t="s">
        <v>232</v>
      </c>
      <c r="E226" s="122"/>
      <c r="F226" s="110"/>
      <c r="G226" s="50">
        <f t="shared" si="28"/>
        <v>245</v>
      </c>
      <c r="H226" s="50">
        <f>SUM(H97+H126+H161+H177+H209+H225)</f>
        <v>185</v>
      </c>
      <c r="I226" s="50">
        <f>SUM(I97+I126+I161+I177+I209+I225)</f>
        <v>60</v>
      </c>
      <c r="J226" s="50"/>
    </row>
    <row r="227" spans="1:10" ht="12.75" customHeight="1">
      <c r="A227" s="81"/>
      <c r="B227" s="81"/>
      <c r="C227" s="148"/>
      <c r="D227" s="17"/>
      <c r="E227" s="122"/>
      <c r="F227" s="110"/>
      <c r="G227" s="4"/>
      <c r="H227" s="4"/>
      <c r="I227" s="4"/>
      <c r="J227" s="4"/>
    </row>
    <row r="228" spans="1:10" ht="12.75" customHeight="1">
      <c r="A228" s="81"/>
      <c r="B228" s="81"/>
      <c r="C228" s="148"/>
      <c r="D228" s="17"/>
      <c r="E228" s="122"/>
      <c r="F228" s="110"/>
      <c r="G228" s="4"/>
      <c r="H228" s="4"/>
      <c r="I228" s="4"/>
      <c r="J228" s="4"/>
    </row>
    <row r="229" spans="1:10" ht="12.75">
      <c r="A229" s="81"/>
      <c r="B229" s="81"/>
      <c r="C229" s="158" t="s">
        <v>275</v>
      </c>
      <c r="D229" s="18" t="s">
        <v>154</v>
      </c>
      <c r="E229" s="224"/>
      <c r="F229" s="224"/>
      <c r="G229" s="224"/>
      <c r="H229" s="224"/>
      <c r="I229" s="224"/>
      <c r="J229" s="226"/>
    </row>
    <row r="230" spans="1:10" ht="12.75">
      <c r="A230" s="81"/>
      <c r="B230" s="81"/>
      <c r="C230" s="149"/>
      <c r="D230" s="92" t="s">
        <v>142</v>
      </c>
      <c r="E230" s="229"/>
      <c r="F230" s="229"/>
      <c r="G230" s="21"/>
      <c r="H230" s="229"/>
      <c r="I230" s="229"/>
      <c r="J230" s="230"/>
    </row>
    <row r="231" spans="1:10" ht="12" customHeight="1">
      <c r="A231" s="81"/>
      <c r="B231" s="81"/>
      <c r="C231" s="94" t="s">
        <v>285</v>
      </c>
      <c r="D231" s="326" t="s">
        <v>125</v>
      </c>
      <c r="E231" s="326" t="s">
        <v>286</v>
      </c>
      <c r="F231" s="326" t="s">
        <v>229</v>
      </c>
      <c r="G231" s="326" t="s">
        <v>126</v>
      </c>
      <c r="H231" s="326" t="s">
        <v>230</v>
      </c>
      <c r="I231" s="326"/>
      <c r="J231" s="326" t="s">
        <v>231</v>
      </c>
    </row>
    <row r="232" spans="1:10" ht="12.75" customHeight="1">
      <c r="A232" s="81"/>
      <c r="B232" s="81"/>
      <c r="C232" s="97" t="s">
        <v>124</v>
      </c>
      <c r="D232" s="327"/>
      <c r="E232" s="327"/>
      <c r="F232" s="327"/>
      <c r="G232" s="327"/>
      <c r="H232" s="327"/>
      <c r="I232" s="326"/>
      <c r="J232" s="327"/>
    </row>
    <row r="233" spans="1:10" ht="12" customHeight="1">
      <c r="A233" s="81"/>
      <c r="B233" s="81"/>
      <c r="C233" s="99" t="s">
        <v>129</v>
      </c>
      <c r="D233" s="327"/>
      <c r="E233" s="327"/>
      <c r="F233" s="327"/>
      <c r="G233" s="326"/>
      <c r="H233" s="50" t="s">
        <v>130</v>
      </c>
      <c r="I233" s="50" t="s">
        <v>131</v>
      </c>
      <c r="J233" s="326"/>
    </row>
    <row r="234" spans="1:10" ht="12.75" customHeight="1">
      <c r="A234" s="81" t="str">
        <f aca="true" t="shared" si="29" ref="A234:A243">IF(AND(OR(E234&gt;0,E234&lt;&gt;""),G234&gt;1),RIGHT(10000+B234-G234+1,4)," ")</f>
        <v> </v>
      </c>
      <c r="B234" s="81" t="str">
        <f>IF(OR(E233&lt;0,E224&lt;&gt;""),RIGHT(10000+B224+G234,4),B224)</f>
        <v>0280</v>
      </c>
      <c r="C234" s="126" t="str">
        <f aca="true" t="shared" si="30" ref="C234:C243">IF(E234&gt;" ",IF(A234&lt;&gt;" ",CONCATENATE(A234,"-",B234),B234)," ")</f>
        <v>0280</v>
      </c>
      <c r="D234" s="124" t="s">
        <v>320</v>
      </c>
      <c r="E234" s="105" t="s">
        <v>4</v>
      </c>
      <c r="F234" s="106" t="s">
        <v>263</v>
      </c>
      <c r="G234" s="90">
        <f aca="true" t="shared" si="31" ref="G234:G244">SUM(H234+I234)</f>
        <v>1</v>
      </c>
      <c r="H234" s="106"/>
      <c r="I234" s="106">
        <v>1</v>
      </c>
      <c r="J234" s="91"/>
    </row>
    <row r="235" spans="1:10" ht="12.75" customHeight="1">
      <c r="A235" s="81" t="str">
        <f t="shared" si="29"/>
        <v> </v>
      </c>
      <c r="B235" s="81" t="str">
        <f aca="true" t="shared" si="32" ref="B235:B243">IF(OR(E234&lt;0,E234&lt;&gt;""),RIGHT(10000+B234+G235,4),B234)</f>
        <v>0281</v>
      </c>
      <c r="C235" s="126" t="str">
        <f t="shared" si="30"/>
        <v>0281</v>
      </c>
      <c r="D235" s="127" t="s">
        <v>321</v>
      </c>
      <c r="E235" s="122" t="s">
        <v>2</v>
      </c>
      <c r="F235" s="111" t="s">
        <v>136</v>
      </c>
      <c r="G235" s="110">
        <f t="shared" si="31"/>
        <v>1</v>
      </c>
      <c r="H235" s="111">
        <v>1</v>
      </c>
      <c r="I235" s="111"/>
      <c r="J235" s="109"/>
    </row>
    <row r="236" spans="1:10" ht="12.75" customHeight="1">
      <c r="A236" s="81" t="str">
        <f t="shared" si="29"/>
        <v> </v>
      </c>
      <c r="B236" s="81" t="str">
        <f t="shared" si="32"/>
        <v>0282</v>
      </c>
      <c r="C236" s="126" t="str">
        <f t="shared" si="30"/>
        <v>0282</v>
      </c>
      <c r="D236" s="127" t="s">
        <v>322</v>
      </c>
      <c r="E236" s="122" t="s">
        <v>2</v>
      </c>
      <c r="F236" s="111" t="s">
        <v>136</v>
      </c>
      <c r="G236" s="110">
        <f t="shared" si="31"/>
        <v>1</v>
      </c>
      <c r="H236" s="111">
        <v>1</v>
      </c>
      <c r="I236" s="111"/>
      <c r="J236" s="109"/>
    </row>
    <row r="237" spans="1:10" ht="12.75" customHeight="1">
      <c r="A237" s="81" t="str">
        <f t="shared" si="29"/>
        <v> </v>
      </c>
      <c r="B237" s="81" t="str">
        <f t="shared" si="32"/>
        <v>0283</v>
      </c>
      <c r="C237" s="126" t="str">
        <f t="shared" si="30"/>
        <v>0283</v>
      </c>
      <c r="D237" s="127" t="s">
        <v>260</v>
      </c>
      <c r="E237" s="122" t="s">
        <v>2</v>
      </c>
      <c r="F237" s="111" t="s">
        <v>136</v>
      </c>
      <c r="G237" s="110">
        <f t="shared" si="31"/>
        <v>1</v>
      </c>
      <c r="H237" s="111">
        <v>1</v>
      </c>
      <c r="I237" s="111"/>
      <c r="J237" s="109"/>
    </row>
    <row r="238" spans="1:10" ht="12.75" customHeight="1">
      <c r="A238" s="81" t="str">
        <f t="shared" si="29"/>
        <v> </v>
      </c>
      <c r="B238" s="81" t="str">
        <f t="shared" si="32"/>
        <v>0284</v>
      </c>
      <c r="C238" s="126" t="str">
        <f t="shared" si="30"/>
        <v>0284</v>
      </c>
      <c r="D238" s="127" t="s">
        <v>323</v>
      </c>
      <c r="E238" s="122" t="s">
        <v>2</v>
      </c>
      <c r="F238" s="111" t="s">
        <v>136</v>
      </c>
      <c r="G238" s="110">
        <f t="shared" si="31"/>
        <v>1</v>
      </c>
      <c r="H238" s="111">
        <v>1</v>
      </c>
      <c r="I238" s="111"/>
      <c r="J238" s="109"/>
    </row>
    <row r="239" spans="1:10" ht="12.75" customHeight="1">
      <c r="A239" s="81" t="str">
        <f t="shared" si="29"/>
        <v> </v>
      </c>
      <c r="B239" s="81" t="str">
        <f t="shared" si="32"/>
        <v>0285</v>
      </c>
      <c r="C239" s="126" t="str">
        <f t="shared" si="30"/>
        <v>0285</v>
      </c>
      <c r="D239" s="127" t="s">
        <v>301</v>
      </c>
      <c r="E239" s="105" t="s">
        <v>3</v>
      </c>
      <c r="F239" s="173" t="s">
        <v>138</v>
      </c>
      <c r="G239" s="110">
        <f t="shared" si="31"/>
        <v>1</v>
      </c>
      <c r="H239" s="114">
        <v>1</v>
      </c>
      <c r="I239" s="111"/>
      <c r="J239" s="109"/>
    </row>
    <row r="240" spans="1:10" ht="12.75" customHeight="1">
      <c r="A240" s="81" t="str">
        <f t="shared" si="29"/>
        <v> </v>
      </c>
      <c r="B240" s="81" t="str">
        <f t="shared" si="32"/>
        <v>0286</v>
      </c>
      <c r="C240" s="126" t="str">
        <f t="shared" si="30"/>
        <v>0286</v>
      </c>
      <c r="D240" s="127" t="s">
        <v>324</v>
      </c>
      <c r="E240" s="105" t="s">
        <v>3</v>
      </c>
      <c r="F240" s="173" t="s">
        <v>138</v>
      </c>
      <c r="G240" s="110">
        <f t="shared" si="31"/>
        <v>1</v>
      </c>
      <c r="H240" s="114">
        <v>1</v>
      </c>
      <c r="I240" s="110"/>
      <c r="J240" s="111"/>
    </row>
    <row r="241" spans="1:10" ht="12.75" customHeight="1">
      <c r="A241" s="81" t="str">
        <f t="shared" si="29"/>
        <v> </v>
      </c>
      <c r="B241" s="81" t="str">
        <f t="shared" si="32"/>
        <v>0287</v>
      </c>
      <c r="C241" s="126" t="str">
        <f t="shared" si="30"/>
        <v>0287</v>
      </c>
      <c r="D241" s="127" t="s">
        <v>325</v>
      </c>
      <c r="E241" s="105" t="s">
        <v>3</v>
      </c>
      <c r="F241" s="173" t="s">
        <v>138</v>
      </c>
      <c r="G241" s="110">
        <f t="shared" si="31"/>
        <v>1</v>
      </c>
      <c r="H241" s="111"/>
      <c r="I241" s="111">
        <v>1</v>
      </c>
      <c r="J241" s="109"/>
    </row>
    <row r="242" spans="1:10" ht="12.75" customHeight="1">
      <c r="A242" s="81" t="str">
        <f t="shared" si="29"/>
        <v>0288</v>
      </c>
      <c r="B242" s="81" t="str">
        <f t="shared" si="32"/>
        <v>0289</v>
      </c>
      <c r="C242" s="126" t="str">
        <f t="shared" si="30"/>
        <v>0288-0289</v>
      </c>
      <c r="D242" s="127" t="s">
        <v>326</v>
      </c>
      <c r="E242" s="105" t="s">
        <v>3</v>
      </c>
      <c r="F242" s="173" t="s">
        <v>138</v>
      </c>
      <c r="G242" s="110">
        <f t="shared" si="31"/>
        <v>2</v>
      </c>
      <c r="H242" s="111">
        <v>2</v>
      </c>
      <c r="I242" s="111"/>
      <c r="J242" s="109"/>
    </row>
    <row r="243" spans="1:10" ht="12.75" customHeight="1">
      <c r="A243" s="81" t="str">
        <f t="shared" si="29"/>
        <v>0290</v>
      </c>
      <c r="B243" s="81" t="str">
        <f t="shared" si="32"/>
        <v>0293</v>
      </c>
      <c r="C243" s="126" t="str">
        <f t="shared" si="30"/>
        <v>0290-0293</v>
      </c>
      <c r="D243" s="127" t="s">
        <v>327</v>
      </c>
      <c r="E243" s="130" t="s">
        <v>3</v>
      </c>
      <c r="F243" s="174" t="s">
        <v>138</v>
      </c>
      <c r="G243" s="203">
        <f t="shared" si="31"/>
        <v>4</v>
      </c>
      <c r="H243" s="111">
        <v>2</v>
      </c>
      <c r="I243" s="111">
        <v>2</v>
      </c>
      <c r="J243" s="109"/>
    </row>
    <row r="244" spans="1:10" ht="13.5" customHeight="1">
      <c r="A244" s="81"/>
      <c r="B244" s="81"/>
      <c r="C244" s="175"/>
      <c r="D244" s="16" t="s">
        <v>232</v>
      </c>
      <c r="E244" s="122"/>
      <c r="F244" s="110"/>
      <c r="G244" s="177">
        <f t="shared" si="31"/>
        <v>14</v>
      </c>
      <c r="H244" s="178">
        <f>SUM(H234:H243)</f>
        <v>10</v>
      </c>
      <c r="I244" s="178">
        <f>SUM(I234:I243)</f>
        <v>4</v>
      </c>
      <c r="J244" s="179"/>
    </row>
    <row r="245" spans="1:10" ht="13.5" customHeight="1">
      <c r="A245" s="81"/>
      <c r="B245" s="81"/>
      <c r="C245" s="148"/>
      <c r="D245" s="17"/>
      <c r="E245" s="122"/>
      <c r="F245" s="110"/>
      <c r="G245" s="4"/>
      <c r="H245" s="4"/>
      <c r="I245" s="4"/>
      <c r="J245" s="4"/>
    </row>
    <row r="246" spans="1:10" ht="13.5" customHeight="1">
      <c r="A246" s="81"/>
      <c r="B246" s="81"/>
      <c r="C246" s="148"/>
      <c r="D246" s="17"/>
      <c r="E246" s="122"/>
      <c r="F246" s="110"/>
      <c r="G246" s="4"/>
      <c r="H246" s="4"/>
      <c r="I246" s="4"/>
      <c r="J246" s="4"/>
    </row>
    <row r="247" spans="1:10" ht="14.25" customHeight="1">
      <c r="A247" s="81"/>
      <c r="B247" s="81"/>
      <c r="C247" s="158" t="s">
        <v>319</v>
      </c>
      <c r="D247" s="138" t="s">
        <v>155</v>
      </c>
      <c r="E247" s="227"/>
      <c r="F247" s="227"/>
      <c r="G247" s="227"/>
      <c r="H247" s="227"/>
      <c r="I247" s="227"/>
      <c r="J247" s="228"/>
    </row>
    <row r="248" spans="1:10" ht="12.75">
      <c r="A248" s="81"/>
      <c r="B248" s="81"/>
      <c r="C248" s="149"/>
      <c r="D248" s="92" t="s">
        <v>142</v>
      </c>
      <c r="E248" s="229"/>
      <c r="F248" s="229"/>
      <c r="G248" s="21"/>
      <c r="H248" s="229"/>
      <c r="I248" s="229"/>
      <c r="J248" s="230"/>
    </row>
    <row r="249" spans="1:10" ht="12.75">
      <c r="A249" s="81"/>
      <c r="B249" s="81"/>
      <c r="C249" s="94" t="s">
        <v>285</v>
      </c>
      <c r="D249" s="326" t="s">
        <v>125</v>
      </c>
      <c r="E249" s="326" t="s">
        <v>286</v>
      </c>
      <c r="F249" s="326" t="s">
        <v>229</v>
      </c>
      <c r="G249" s="326" t="s">
        <v>126</v>
      </c>
      <c r="H249" s="326" t="s">
        <v>230</v>
      </c>
      <c r="I249" s="326"/>
      <c r="J249" s="326" t="s">
        <v>231</v>
      </c>
    </row>
    <row r="250" spans="1:10" ht="12.75">
      <c r="A250" s="81"/>
      <c r="B250" s="81"/>
      <c r="C250" s="97" t="s">
        <v>124</v>
      </c>
      <c r="D250" s="327"/>
      <c r="E250" s="327"/>
      <c r="F250" s="327"/>
      <c r="G250" s="327"/>
      <c r="H250" s="327"/>
      <c r="I250" s="326"/>
      <c r="J250" s="327"/>
    </row>
    <row r="251" spans="1:10" ht="12.75">
      <c r="A251" s="81"/>
      <c r="B251" s="81"/>
      <c r="C251" s="99" t="s">
        <v>129</v>
      </c>
      <c r="D251" s="327"/>
      <c r="E251" s="327"/>
      <c r="F251" s="327"/>
      <c r="G251" s="326"/>
      <c r="H251" s="50" t="s">
        <v>130</v>
      </c>
      <c r="I251" s="50" t="s">
        <v>131</v>
      </c>
      <c r="J251" s="326"/>
    </row>
    <row r="252" spans="1:10" ht="12.75" customHeight="1">
      <c r="A252" s="81" t="str">
        <f aca="true" t="shared" si="33" ref="A252:A260">IF(AND(OR(E252&gt;0,E252&lt;&gt;""),G252&gt;1),RIGHT(10000+B252-G252+1,4)," ")</f>
        <v> </v>
      </c>
      <c r="B252" s="81" t="str">
        <f>IF(OR(E243&lt;0,E243&lt;&gt;""),RIGHT(10000+B243+G252,4),B243)</f>
        <v>0294</v>
      </c>
      <c r="C252" s="126" t="str">
        <f aca="true" t="shared" si="34" ref="C252:C260">IF(E252&gt;" ",IF(A252&lt;&gt;" ",CONCATENATE(A252,"-",B252),B252)," ")</f>
        <v>0294</v>
      </c>
      <c r="D252" s="124" t="s">
        <v>294</v>
      </c>
      <c r="E252" s="105" t="s">
        <v>4</v>
      </c>
      <c r="F252" s="106" t="s">
        <v>263</v>
      </c>
      <c r="G252" s="90">
        <f aca="true" t="shared" si="35" ref="G252:G261">SUM(H252+I252)</f>
        <v>1</v>
      </c>
      <c r="H252" s="106"/>
      <c r="I252" s="106">
        <v>1</v>
      </c>
      <c r="J252" s="91"/>
    </row>
    <row r="253" spans="1:10" ht="12.75" customHeight="1">
      <c r="A253" s="81" t="str">
        <f t="shared" si="33"/>
        <v> </v>
      </c>
      <c r="B253" s="81" t="str">
        <f aca="true" t="shared" si="36" ref="B253:B260">IF(OR(E252&lt;0,E252&lt;&gt;""),RIGHT(10000+B252+G253,4),B252)</f>
        <v>0295</v>
      </c>
      <c r="C253" s="126" t="str">
        <f t="shared" si="34"/>
        <v>0295</v>
      </c>
      <c r="D253" s="127" t="s">
        <v>295</v>
      </c>
      <c r="E253" s="122" t="s">
        <v>2</v>
      </c>
      <c r="F253" s="111" t="s">
        <v>136</v>
      </c>
      <c r="G253" s="110">
        <f t="shared" si="35"/>
        <v>1</v>
      </c>
      <c r="H253" s="111">
        <v>1</v>
      </c>
      <c r="I253" s="111"/>
      <c r="J253" s="109"/>
    </row>
    <row r="254" spans="1:10" ht="12.75" customHeight="1">
      <c r="A254" s="81" t="str">
        <f t="shared" si="33"/>
        <v> </v>
      </c>
      <c r="B254" s="81" t="str">
        <f t="shared" si="36"/>
        <v>0296</v>
      </c>
      <c r="C254" s="126" t="str">
        <f t="shared" si="34"/>
        <v>0296</v>
      </c>
      <c r="D254" s="127" t="s">
        <v>250</v>
      </c>
      <c r="E254" s="122" t="s">
        <v>2</v>
      </c>
      <c r="F254" s="111" t="s">
        <v>136</v>
      </c>
      <c r="G254" s="110">
        <f t="shared" si="35"/>
        <v>1</v>
      </c>
      <c r="H254" s="111">
        <v>1</v>
      </c>
      <c r="I254" s="111"/>
      <c r="J254" s="109"/>
    </row>
    <row r="255" spans="1:10" ht="12.75" customHeight="1">
      <c r="A255" s="81" t="str">
        <f t="shared" si="33"/>
        <v> </v>
      </c>
      <c r="B255" s="81" t="str">
        <f t="shared" si="36"/>
        <v>0297</v>
      </c>
      <c r="C255" s="126" t="str">
        <f t="shared" si="34"/>
        <v>0297</v>
      </c>
      <c r="D255" s="127" t="s">
        <v>260</v>
      </c>
      <c r="E255" s="122" t="s">
        <v>2</v>
      </c>
      <c r="F255" s="111" t="s">
        <v>136</v>
      </c>
      <c r="G255" s="110">
        <f t="shared" si="35"/>
        <v>1</v>
      </c>
      <c r="H255" s="111">
        <v>1</v>
      </c>
      <c r="I255" s="111"/>
      <c r="J255" s="109"/>
    </row>
    <row r="256" spans="1:10" ht="12.75" customHeight="1">
      <c r="A256" s="81" t="str">
        <f t="shared" si="33"/>
        <v>0298</v>
      </c>
      <c r="B256" s="81" t="str">
        <f t="shared" si="36"/>
        <v>0314</v>
      </c>
      <c r="C256" s="126" t="str">
        <f t="shared" si="34"/>
        <v>0298-0314</v>
      </c>
      <c r="D256" s="127" t="s">
        <v>317</v>
      </c>
      <c r="E256" s="105" t="s">
        <v>3</v>
      </c>
      <c r="F256" s="173" t="s">
        <v>138</v>
      </c>
      <c r="G256" s="110">
        <f t="shared" si="35"/>
        <v>17</v>
      </c>
      <c r="H256" s="111">
        <v>13</v>
      </c>
      <c r="I256" s="111">
        <v>4</v>
      </c>
      <c r="J256" s="109"/>
    </row>
    <row r="257" spans="1:10" ht="12.75" customHeight="1">
      <c r="A257" s="81" t="str">
        <f t="shared" si="33"/>
        <v>0315</v>
      </c>
      <c r="B257" s="81" t="str">
        <f t="shared" si="36"/>
        <v>0316</v>
      </c>
      <c r="C257" s="126" t="str">
        <f t="shared" si="34"/>
        <v>0315-0316</v>
      </c>
      <c r="D257" s="127" t="s">
        <v>329</v>
      </c>
      <c r="E257" s="105" t="s">
        <v>3</v>
      </c>
      <c r="F257" s="173" t="s">
        <v>138</v>
      </c>
      <c r="G257" s="110">
        <f t="shared" si="35"/>
        <v>2</v>
      </c>
      <c r="H257" s="111"/>
      <c r="I257" s="111">
        <v>2</v>
      </c>
      <c r="J257" s="109"/>
    </row>
    <row r="258" spans="1:10" ht="12.75" customHeight="1">
      <c r="A258" s="81" t="str">
        <f t="shared" si="33"/>
        <v> </v>
      </c>
      <c r="B258" s="81" t="str">
        <f t="shared" si="36"/>
        <v>0317</v>
      </c>
      <c r="C258" s="126" t="str">
        <f t="shared" si="34"/>
        <v>0317</v>
      </c>
      <c r="D258" s="127" t="s">
        <v>325</v>
      </c>
      <c r="E258" s="105" t="s">
        <v>3</v>
      </c>
      <c r="F258" s="173" t="s">
        <v>138</v>
      </c>
      <c r="G258" s="110">
        <f t="shared" si="35"/>
        <v>1</v>
      </c>
      <c r="H258" s="114">
        <v>1</v>
      </c>
      <c r="I258" s="111"/>
      <c r="J258" s="109"/>
    </row>
    <row r="259" spans="1:10" ht="12.75" customHeight="1">
      <c r="A259" s="81" t="str">
        <f t="shared" si="33"/>
        <v> </v>
      </c>
      <c r="B259" s="81" t="str">
        <f t="shared" si="36"/>
        <v>0318</v>
      </c>
      <c r="C259" s="126" t="str">
        <f t="shared" si="34"/>
        <v>0318</v>
      </c>
      <c r="D259" s="127" t="s">
        <v>330</v>
      </c>
      <c r="E259" s="105" t="s">
        <v>3</v>
      </c>
      <c r="F259" s="173" t="s">
        <v>138</v>
      </c>
      <c r="G259" s="110">
        <f t="shared" si="35"/>
        <v>1</v>
      </c>
      <c r="H259" s="111">
        <v>1</v>
      </c>
      <c r="I259" s="111"/>
      <c r="J259" s="109"/>
    </row>
    <row r="260" spans="1:10" ht="12.75" customHeight="1">
      <c r="A260" s="81" t="str">
        <f t="shared" si="33"/>
        <v>0319</v>
      </c>
      <c r="B260" s="81" t="str">
        <f t="shared" si="36"/>
        <v>0320</v>
      </c>
      <c r="C260" s="126" t="str">
        <f t="shared" si="34"/>
        <v>0319-0320</v>
      </c>
      <c r="D260" s="129" t="s">
        <v>331</v>
      </c>
      <c r="E260" s="130" t="s">
        <v>3</v>
      </c>
      <c r="F260" s="174" t="s">
        <v>138</v>
      </c>
      <c r="G260" s="117">
        <f t="shared" si="35"/>
        <v>2</v>
      </c>
      <c r="H260" s="119">
        <v>2</v>
      </c>
      <c r="I260" s="119"/>
      <c r="J260" s="109"/>
    </row>
    <row r="261" spans="1:10" ht="12.75">
      <c r="A261" s="81"/>
      <c r="B261" s="81"/>
      <c r="C261" s="147"/>
      <c r="D261" s="16" t="s">
        <v>232</v>
      </c>
      <c r="E261" s="122"/>
      <c r="F261" s="110"/>
      <c r="G261" s="25">
        <f t="shared" si="35"/>
        <v>27</v>
      </c>
      <c r="H261" s="11">
        <f>SUM(H252:H260)</f>
        <v>20</v>
      </c>
      <c r="I261" s="11">
        <f>SUM(I252:I260)</f>
        <v>7</v>
      </c>
      <c r="J261" s="11"/>
    </row>
    <row r="262" spans="1:10" ht="12.75">
      <c r="A262" s="81"/>
      <c r="B262" s="81"/>
      <c r="C262" s="148"/>
      <c r="D262" s="17"/>
      <c r="E262" s="122"/>
      <c r="F262" s="110"/>
      <c r="G262" s="4"/>
      <c r="H262" s="4"/>
      <c r="I262" s="4"/>
      <c r="J262" s="4"/>
    </row>
    <row r="263" spans="1:10" ht="12.75">
      <c r="A263" s="81"/>
      <c r="B263" s="81"/>
      <c r="C263" s="148"/>
      <c r="D263" s="17"/>
      <c r="E263" s="122"/>
      <c r="F263" s="110"/>
      <c r="G263" s="4"/>
      <c r="H263" s="4"/>
      <c r="I263" s="4"/>
      <c r="J263" s="4"/>
    </row>
    <row r="264" spans="1:10" ht="12.75">
      <c r="A264" s="81"/>
      <c r="B264" s="81"/>
      <c r="C264" s="94" t="s">
        <v>328</v>
      </c>
      <c r="D264" s="18" t="s">
        <v>156</v>
      </c>
      <c r="E264" s="224"/>
      <c r="F264" s="224"/>
      <c r="G264" s="224"/>
      <c r="H264" s="224"/>
      <c r="I264" s="224"/>
      <c r="J264" s="226"/>
    </row>
    <row r="265" spans="1:10" ht="12.75">
      <c r="A265" s="81"/>
      <c r="B265" s="81"/>
      <c r="C265" s="152"/>
      <c r="D265" s="92" t="s">
        <v>142</v>
      </c>
      <c r="E265" s="21"/>
      <c r="F265" s="21"/>
      <c r="G265" s="21"/>
      <c r="H265" s="229"/>
      <c r="I265" s="229"/>
      <c r="J265" s="230"/>
    </row>
    <row r="266" spans="1:10" ht="12.75">
      <c r="A266" s="81"/>
      <c r="B266" s="81"/>
      <c r="C266" s="94" t="s">
        <v>285</v>
      </c>
      <c r="D266" s="326" t="s">
        <v>125</v>
      </c>
      <c r="E266" s="326" t="s">
        <v>286</v>
      </c>
      <c r="F266" s="326" t="s">
        <v>229</v>
      </c>
      <c r="G266" s="326" t="s">
        <v>126</v>
      </c>
      <c r="H266" s="326" t="s">
        <v>230</v>
      </c>
      <c r="I266" s="326"/>
      <c r="J266" s="326" t="s">
        <v>231</v>
      </c>
    </row>
    <row r="267" spans="1:10" ht="12.75">
      <c r="A267" s="81"/>
      <c r="B267" s="81"/>
      <c r="C267" s="97" t="s">
        <v>124</v>
      </c>
      <c r="D267" s="327"/>
      <c r="E267" s="327"/>
      <c r="F267" s="327"/>
      <c r="G267" s="327"/>
      <c r="H267" s="327"/>
      <c r="I267" s="326"/>
      <c r="J267" s="327"/>
    </row>
    <row r="268" spans="1:10" ht="12.75">
      <c r="A268" s="81"/>
      <c r="B268" s="81"/>
      <c r="C268" s="99" t="s">
        <v>129</v>
      </c>
      <c r="D268" s="327"/>
      <c r="E268" s="327"/>
      <c r="F268" s="327"/>
      <c r="G268" s="326"/>
      <c r="H268" s="50" t="s">
        <v>130</v>
      </c>
      <c r="I268" s="50" t="s">
        <v>131</v>
      </c>
      <c r="J268" s="326"/>
    </row>
    <row r="269" spans="1:10" ht="12.75">
      <c r="A269" s="81" t="str">
        <f aca="true" t="shared" si="37" ref="A269:A274">IF(AND(OR(E269&gt;0,E269&lt;&gt;""),G269&gt;1),RIGHT(10000+B269-G269+1,4)," ")</f>
        <v> </v>
      </c>
      <c r="B269" s="81" t="str">
        <f>IF(OR(E260&lt;0,E260&lt;&gt;""),RIGHT(10000+B260+G269,4),B260)</f>
        <v>0321</v>
      </c>
      <c r="C269" s="126" t="str">
        <f aca="true" t="shared" si="38" ref="C269:C274">IF(E269&gt;" ",IF(A269&lt;&gt;" ",CONCATENATE(A269,"-",B269),B269)," ")</f>
        <v>0321</v>
      </c>
      <c r="D269" s="124" t="s">
        <v>284</v>
      </c>
      <c r="E269" s="105" t="s">
        <v>4</v>
      </c>
      <c r="F269" s="106" t="s">
        <v>263</v>
      </c>
      <c r="G269" s="90">
        <f>SUM(H269+I269)</f>
        <v>1</v>
      </c>
      <c r="H269" s="106"/>
      <c r="I269" s="106">
        <v>1</v>
      </c>
      <c r="J269" s="91"/>
    </row>
    <row r="270" spans="1:10" ht="12.75">
      <c r="A270" s="81" t="str">
        <f t="shared" si="37"/>
        <v> </v>
      </c>
      <c r="B270" s="81" t="str">
        <f>IF(OR(E269&lt;0,E269&lt;&gt;""),RIGHT(10000+B269+G270,4),B269)</f>
        <v>0322</v>
      </c>
      <c r="C270" s="126" t="str">
        <f t="shared" si="38"/>
        <v>0322</v>
      </c>
      <c r="D270" s="235" t="s">
        <v>157</v>
      </c>
      <c r="E270" s="122" t="s">
        <v>2</v>
      </c>
      <c r="F270" s="111" t="s">
        <v>136</v>
      </c>
      <c r="G270" s="110">
        <f>SUM(H270+I270)</f>
        <v>1</v>
      </c>
      <c r="H270" s="111"/>
      <c r="I270" s="111">
        <v>1</v>
      </c>
      <c r="J270" s="109"/>
    </row>
    <row r="271" spans="1:10" ht="12.75">
      <c r="A271" s="81" t="str">
        <f t="shared" si="37"/>
        <v>0323</v>
      </c>
      <c r="B271" s="81" t="str">
        <f>IF(OR(E270&lt;0,E270&lt;&gt;""),RIGHT(10000+B270+G271,4),B270)</f>
        <v>0325</v>
      </c>
      <c r="C271" s="126" t="str">
        <f t="shared" si="38"/>
        <v>0323-0325</v>
      </c>
      <c r="D271" s="127" t="s">
        <v>333</v>
      </c>
      <c r="E271" s="122" t="s">
        <v>2</v>
      </c>
      <c r="F271" s="111" t="s">
        <v>136</v>
      </c>
      <c r="G271" s="110">
        <f>SUM(H271+I271)</f>
        <v>3</v>
      </c>
      <c r="H271" s="111">
        <v>2</v>
      </c>
      <c r="I271" s="111">
        <v>1</v>
      </c>
      <c r="J271" s="109"/>
    </row>
    <row r="272" spans="1:10" ht="12.75">
      <c r="A272" s="81" t="str">
        <f t="shared" si="37"/>
        <v> </v>
      </c>
      <c r="B272" s="81" t="str">
        <f>IF(OR(E271&lt;0,E271&lt;&gt;""),RIGHT(10000+B271+G272,4),B271)</f>
        <v>0326</v>
      </c>
      <c r="C272" s="126" t="str">
        <f t="shared" si="38"/>
        <v>0326</v>
      </c>
      <c r="D272" s="127" t="s">
        <v>280</v>
      </c>
      <c r="E272" s="122" t="s">
        <v>2</v>
      </c>
      <c r="F272" s="111" t="s">
        <v>136</v>
      </c>
      <c r="G272" s="110">
        <f>SUM(H272:I272)</f>
        <v>1</v>
      </c>
      <c r="H272" s="111">
        <v>1</v>
      </c>
      <c r="I272" s="161"/>
      <c r="J272" s="109"/>
    </row>
    <row r="273" spans="1:10" ht="12.75">
      <c r="A273" s="81" t="str">
        <f t="shared" si="37"/>
        <v> </v>
      </c>
      <c r="B273" s="81" t="str">
        <f>IF(OR(E272&lt;0,E272&lt;&gt;""),RIGHT(10000+B272+G273,4),B272)</f>
        <v>0327</v>
      </c>
      <c r="C273" s="126" t="str">
        <f t="shared" si="38"/>
        <v>0327</v>
      </c>
      <c r="D273" s="127" t="s">
        <v>270</v>
      </c>
      <c r="E273" s="105" t="s">
        <v>3</v>
      </c>
      <c r="F273" s="173" t="s">
        <v>138</v>
      </c>
      <c r="G273" s="110">
        <f>SUM(H273+I273)</f>
        <v>1</v>
      </c>
      <c r="H273" s="111"/>
      <c r="I273" s="111">
        <v>1</v>
      </c>
      <c r="J273" s="109"/>
    </row>
    <row r="274" spans="1:10" ht="12.75">
      <c r="A274" s="81" t="str">
        <f t="shared" si="37"/>
        <v> </v>
      </c>
      <c r="B274" s="81" t="str">
        <f>IF(OR(E273&lt;0,E273&lt;&gt;""),RIGHT(10000+B273+G274,4),B273)</f>
        <v>0328</v>
      </c>
      <c r="C274" s="126" t="str">
        <f t="shared" si="38"/>
        <v>0328</v>
      </c>
      <c r="D274" s="129" t="s">
        <v>271</v>
      </c>
      <c r="E274" s="130" t="s">
        <v>3</v>
      </c>
      <c r="F274" s="174" t="s">
        <v>138</v>
      </c>
      <c r="G274" s="117">
        <f>SUM(H274+I274)</f>
        <v>1</v>
      </c>
      <c r="H274" s="119"/>
      <c r="I274" s="119">
        <v>1</v>
      </c>
      <c r="J274" s="120"/>
    </row>
    <row r="275" spans="1:10" ht="12.75">
      <c r="A275" s="81"/>
      <c r="B275" s="81"/>
      <c r="C275" s="147"/>
      <c r="D275" s="16" t="s">
        <v>232</v>
      </c>
      <c r="E275" s="122"/>
      <c r="F275" s="110"/>
      <c r="G275" s="25">
        <f>SUM(H275+I275)</f>
        <v>8</v>
      </c>
      <c r="H275" s="11">
        <f>SUM(H269:H274)</f>
        <v>3</v>
      </c>
      <c r="I275" s="123">
        <f>SUM(I269:I274)</f>
        <v>5</v>
      </c>
      <c r="J275" s="11"/>
    </row>
    <row r="276" spans="1:10" ht="12.75">
      <c r="A276" s="81"/>
      <c r="B276" s="81"/>
      <c r="C276" s="147"/>
      <c r="D276" s="134" t="s">
        <v>334</v>
      </c>
      <c r="E276" s="122"/>
      <c r="F276" s="110"/>
      <c r="G276" s="11">
        <f>SUM(H276+I276)</f>
        <v>294</v>
      </c>
      <c r="H276" s="11">
        <f>SUM(H226+H244+H261+H275)</f>
        <v>218</v>
      </c>
      <c r="I276" s="11">
        <f>SUM(I226+I244+I261+I275)</f>
        <v>76</v>
      </c>
      <c r="J276" s="11">
        <f>SUM(J20+J87+J97)</f>
        <v>4</v>
      </c>
    </row>
    <row r="277" spans="1:10" ht="12.75">
      <c r="A277" s="81"/>
      <c r="B277" s="81"/>
      <c r="C277" s="148"/>
      <c r="D277" s="17"/>
      <c r="E277" s="122"/>
      <c r="F277" s="110"/>
      <c r="G277" s="4"/>
      <c r="H277" s="4"/>
      <c r="I277" s="4"/>
      <c r="J277" s="4"/>
    </row>
    <row r="278" spans="1:10" ht="12.75">
      <c r="A278" s="81"/>
      <c r="B278" s="81"/>
      <c r="C278" s="148"/>
      <c r="D278" s="17"/>
      <c r="E278" s="122"/>
      <c r="F278" s="110"/>
      <c r="G278" s="4"/>
      <c r="H278" s="4"/>
      <c r="I278" s="4"/>
      <c r="J278" s="4"/>
    </row>
    <row r="279" spans="1:10" ht="12.75">
      <c r="A279" s="81"/>
      <c r="B279" s="81"/>
      <c r="C279" s="148"/>
      <c r="D279" s="17"/>
      <c r="E279" s="122"/>
      <c r="F279" s="110"/>
      <c r="G279" s="4"/>
      <c r="H279" s="4"/>
      <c r="I279" s="4"/>
      <c r="J279" s="4"/>
    </row>
    <row r="280" spans="1:10" ht="12.75">
      <c r="A280" s="81"/>
      <c r="B280" s="81"/>
      <c r="C280" s="148"/>
      <c r="D280" s="17"/>
      <c r="E280" s="122"/>
      <c r="F280" s="110"/>
      <c r="G280" s="4"/>
      <c r="H280" s="4"/>
      <c r="I280" s="4"/>
      <c r="J280" s="4"/>
    </row>
    <row r="281" spans="1:10" ht="12.75">
      <c r="A281" s="81"/>
      <c r="B281" s="81"/>
      <c r="C281" s="137" t="s">
        <v>332</v>
      </c>
      <c r="D281" s="138" t="s">
        <v>158</v>
      </c>
      <c r="E281" s="227"/>
      <c r="F281" s="227"/>
      <c r="G281" s="227"/>
      <c r="H281" s="227"/>
      <c r="I281" s="227"/>
      <c r="J281" s="228"/>
    </row>
    <row r="282" spans="1:10" ht="12.75">
      <c r="A282" s="81"/>
      <c r="B282" s="81"/>
      <c r="C282" s="149"/>
      <c r="D282" s="92" t="s">
        <v>142</v>
      </c>
      <c r="E282" s="229"/>
      <c r="F282" s="229"/>
      <c r="G282" s="21"/>
      <c r="H282" s="229"/>
      <c r="I282" s="229"/>
      <c r="J282" s="230"/>
    </row>
    <row r="283" spans="1:10" ht="12.75">
      <c r="A283" s="81"/>
      <c r="B283" s="81"/>
      <c r="C283" s="94" t="s">
        <v>285</v>
      </c>
      <c r="D283" s="326" t="s">
        <v>125</v>
      </c>
      <c r="E283" s="326" t="s">
        <v>286</v>
      </c>
      <c r="F283" s="326" t="s">
        <v>229</v>
      </c>
      <c r="G283" s="326" t="s">
        <v>126</v>
      </c>
      <c r="H283" s="326" t="s">
        <v>230</v>
      </c>
      <c r="I283" s="326"/>
      <c r="J283" s="326" t="s">
        <v>231</v>
      </c>
    </row>
    <row r="284" spans="1:10" ht="12.75">
      <c r="A284" s="81"/>
      <c r="B284" s="81"/>
      <c r="C284" s="97" t="s">
        <v>124</v>
      </c>
      <c r="D284" s="327"/>
      <c r="E284" s="327"/>
      <c r="F284" s="327"/>
      <c r="G284" s="327"/>
      <c r="H284" s="327"/>
      <c r="I284" s="326"/>
      <c r="J284" s="327"/>
    </row>
    <row r="285" spans="1:10" ht="12.75">
      <c r="A285" s="81"/>
      <c r="B285" s="81"/>
      <c r="C285" s="99" t="s">
        <v>129</v>
      </c>
      <c r="D285" s="327"/>
      <c r="E285" s="327"/>
      <c r="F285" s="327"/>
      <c r="G285" s="326"/>
      <c r="H285" s="50" t="s">
        <v>130</v>
      </c>
      <c r="I285" s="50" t="s">
        <v>131</v>
      </c>
      <c r="J285" s="326"/>
    </row>
    <row r="286" spans="1:10" ht="12.75">
      <c r="A286" s="81" t="str">
        <f>IF(AND(OR(E286&gt;0,E286&lt;&gt;""),G286&gt;1),RIGHT(10000+B286-G286+1,4)," ")</f>
        <v> </v>
      </c>
      <c r="B286" s="81" t="str">
        <f>IF(OR(E274&lt;0,E274&lt;&gt;""),RIGHT(10000+B274+G286,4),B274)</f>
        <v>0329</v>
      </c>
      <c r="C286" s="126" t="str">
        <f>IF(E286&gt;" ",IF(A286&lt;&gt;" ",CONCATENATE(A286,"-",B286),B286)," ")</f>
        <v>0329</v>
      </c>
      <c r="D286" s="146" t="s">
        <v>336</v>
      </c>
      <c r="E286" s="105" t="s">
        <v>1</v>
      </c>
      <c r="F286" s="106" t="s">
        <v>133</v>
      </c>
      <c r="G286" s="90">
        <f>SUM(H286+I286)</f>
        <v>1</v>
      </c>
      <c r="H286" s="106"/>
      <c r="I286" s="106">
        <v>1</v>
      </c>
      <c r="J286" s="91"/>
    </row>
    <row r="287" spans="1:10" ht="12.75">
      <c r="A287" s="81" t="str">
        <f>IF(AND(OR(E287&gt;0,E287&lt;&gt;""),G287&gt;1),RIGHT(10000+B287-G287+1,4)," ")</f>
        <v> </v>
      </c>
      <c r="B287" s="81" t="str">
        <f>IF(OR(E286&lt;0,E286&lt;&gt;""),RIGHT(10000+B286+G287,4),B286)</f>
        <v>0330</v>
      </c>
      <c r="C287" s="126" t="str">
        <f>IF(E287&gt;" ",IF(A287&lt;&gt;" ",CONCATENATE(A287,"-",B287),B287)," ")</f>
        <v>0330</v>
      </c>
      <c r="D287" s="112" t="s">
        <v>337</v>
      </c>
      <c r="E287" s="122" t="s">
        <v>2</v>
      </c>
      <c r="F287" s="111" t="s">
        <v>136</v>
      </c>
      <c r="G287" s="110">
        <f>SUM(H287+I287)</f>
        <v>1</v>
      </c>
      <c r="H287" s="111"/>
      <c r="I287" s="161">
        <v>1</v>
      </c>
      <c r="J287" s="109"/>
    </row>
    <row r="288" spans="1:10" ht="12.75">
      <c r="A288" s="81" t="str">
        <f>IF(AND(OR(E288&gt;0,E288&lt;&gt;""),G288&gt;1),RIGHT(10000+B288-G288+1,4)," ")</f>
        <v> </v>
      </c>
      <c r="B288" s="81" t="str">
        <f>IF(OR(E287&lt;0,E287&lt;&gt;""),RIGHT(10000+B287+G288,4),B287)</f>
        <v>0331</v>
      </c>
      <c r="C288" s="126" t="str">
        <f>IF(E288&gt;" ",IF(A288&lt;&gt;" ",CONCATENATE(A288,"-",B288),B288)," ")</f>
        <v>0331</v>
      </c>
      <c r="D288" s="136" t="s">
        <v>338</v>
      </c>
      <c r="E288" s="130" t="s">
        <v>3</v>
      </c>
      <c r="F288" s="174" t="s">
        <v>138</v>
      </c>
      <c r="G288" s="117">
        <f>SUM(H288+I288)</f>
        <v>1</v>
      </c>
      <c r="H288" s="119"/>
      <c r="I288" s="119">
        <v>1</v>
      </c>
      <c r="J288" s="120"/>
    </row>
    <row r="289" spans="1:10" ht="12.75">
      <c r="A289" s="81"/>
      <c r="B289" s="81"/>
      <c r="C289" s="147"/>
      <c r="D289" s="134" t="s">
        <v>236</v>
      </c>
      <c r="E289" s="122"/>
      <c r="F289" s="110"/>
      <c r="G289" s="132">
        <f>SUM(H289+I289)</f>
        <v>3</v>
      </c>
      <c r="H289" s="20">
        <f>SUM(H286:H288)</f>
        <v>0</v>
      </c>
      <c r="I289" s="20">
        <f>SUM(I286:I288)</f>
        <v>3</v>
      </c>
      <c r="J289" s="20"/>
    </row>
    <row r="290" spans="1:10" ht="12.75">
      <c r="A290" s="81"/>
      <c r="B290" s="81"/>
      <c r="C290" s="148"/>
      <c r="D290" s="17"/>
      <c r="E290" s="122"/>
      <c r="F290" s="110"/>
      <c r="G290" s="4"/>
      <c r="H290" s="4"/>
      <c r="I290" s="4"/>
      <c r="J290" s="4"/>
    </row>
    <row r="291" spans="1:10" ht="12.75">
      <c r="A291" s="81"/>
      <c r="B291" s="81"/>
      <c r="C291" s="148"/>
      <c r="D291" s="17"/>
      <c r="E291" s="122"/>
      <c r="F291" s="110"/>
      <c r="G291" s="4"/>
      <c r="H291" s="4"/>
      <c r="I291" s="4"/>
      <c r="J291" s="4"/>
    </row>
    <row r="292" spans="1:10" ht="12.75">
      <c r="A292" s="81"/>
      <c r="B292" s="81"/>
      <c r="C292" s="87" t="s">
        <v>332</v>
      </c>
      <c r="D292" s="18" t="s">
        <v>158</v>
      </c>
      <c r="E292" s="224"/>
      <c r="F292" s="224"/>
      <c r="G292" s="224"/>
      <c r="H292" s="224"/>
      <c r="I292" s="224"/>
      <c r="J292" s="226"/>
    </row>
    <row r="293" spans="1:10" ht="12.75">
      <c r="A293" s="81"/>
      <c r="B293" s="81"/>
      <c r="C293" s="94" t="s">
        <v>30</v>
      </c>
      <c r="D293" s="233" t="s">
        <v>159</v>
      </c>
      <c r="E293" s="234"/>
      <c r="F293" s="234"/>
      <c r="G293" s="102"/>
      <c r="H293" s="234"/>
      <c r="I293" s="234"/>
      <c r="J293" s="236"/>
    </row>
    <row r="294" spans="1:10" ht="12.75">
      <c r="A294" s="81"/>
      <c r="B294" s="81"/>
      <c r="C294" s="94" t="s">
        <v>285</v>
      </c>
      <c r="D294" s="95"/>
      <c r="E294" s="96"/>
      <c r="F294" s="95" t="s">
        <v>122</v>
      </c>
      <c r="G294" s="89"/>
      <c r="H294" s="332" t="s">
        <v>288</v>
      </c>
      <c r="I294" s="332"/>
      <c r="J294" s="95" t="s">
        <v>123</v>
      </c>
    </row>
    <row r="295" spans="1:10" ht="12.75">
      <c r="A295" s="81"/>
      <c r="B295" s="81"/>
      <c r="C295" s="97" t="s">
        <v>124</v>
      </c>
      <c r="D295" s="8" t="s">
        <v>125</v>
      </c>
      <c r="E295" s="98" t="s">
        <v>286</v>
      </c>
      <c r="F295" s="8" t="s">
        <v>287</v>
      </c>
      <c r="G295" s="72" t="s">
        <v>126</v>
      </c>
      <c r="H295" s="331" t="s">
        <v>127</v>
      </c>
      <c r="I295" s="331"/>
      <c r="J295" s="8" t="s">
        <v>128</v>
      </c>
    </row>
    <row r="296" spans="1:10" ht="12.75">
      <c r="A296" s="81"/>
      <c r="B296" s="81"/>
      <c r="C296" s="99" t="s">
        <v>129</v>
      </c>
      <c r="D296" s="10"/>
      <c r="E296" s="100"/>
      <c r="F296" s="101"/>
      <c r="G296" s="102"/>
      <c r="H296" s="11" t="s">
        <v>130</v>
      </c>
      <c r="I296" s="12" t="s">
        <v>131</v>
      </c>
      <c r="J296" s="101"/>
    </row>
    <row r="297" spans="1:10" ht="12.75">
      <c r="A297" s="81" t="str">
        <f>IF(AND(OR(E297&gt;0,E297&lt;&gt;""),G297&gt;1),RIGHT(10000+B297-G297+1,4)," ")</f>
        <v> </v>
      </c>
      <c r="B297" s="81" t="str">
        <f>IF(OR(E288&lt;0,E288&lt;&gt;""),RIGHT(10000+B288+G297,4),B288)</f>
        <v>0332</v>
      </c>
      <c r="C297" s="126" t="str">
        <f>IF(E297&gt;" ",IF(A297&lt;&gt;" ",CONCATENATE(A297,"-",B297),B297)," ")</f>
        <v>0332</v>
      </c>
      <c r="D297" s="146" t="s">
        <v>341</v>
      </c>
      <c r="E297" s="105" t="s">
        <v>4</v>
      </c>
      <c r="F297" s="106" t="s">
        <v>263</v>
      </c>
      <c r="G297" s="90">
        <f>SUM(H297:I297)</f>
        <v>1</v>
      </c>
      <c r="H297" s="106"/>
      <c r="I297" s="106">
        <v>1</v>
      </c>
      <c r="J297" s="91"/>
    </row>
    <row r="298" spans="1:10" ht="12.75">
      <c r="A298" s="81" t="str">
        <f>IF(AND(OR(E298&gt;0,E298&lt;&gt;""),G298&gt;1),RIGHT(10000+B298-G298+1,4)," ")</f>
        <v>0333</v>
      </c>
      <c r="B298" s="81" t="str">
        <f>IF(OR(E297&lt;0,E297&lt;&gt;""),RIGHT(10000+B297+G298,4),B297)</f>
        <v>0335</v>
      </c>
      <c r="C298" s="126" t="str">
        <f>IF(E298&gt;" ",IF(A298&lt;&gt;" ",CONCATENATE(A298,"-",B298),B298)," ")</f>
        <v>0333-0335</v>
      </c>
      <c r="D298" s="112" t="s">
        <v>342</v>
      </c>
      <c r="E298" s="122" t="s">
        <v>2</v>
      </c>
      <c r="F298" s="111" t="s">
        <v>136</v>
      </c>
      <c r="G298" s="110">
        <f>SUM(H298:I298)</f>
        <v>3</v>
      </c>
      <c r="H298" s="111">
        <v>3</v>
      </c>
      <c r="I298" s="111"/>
      <c r="J298" s="109"/>
    </row>
    <row r="299" spans="1:10" ht="12.75">
      <c r="A299" s="81" t="str">
        <f>IF(AND(OR(E299&gt;0,E299&lt;&gt;""),G299&gt;1),RIGHT(10000+B299-G299+1,4)," ")</f>
        <v>0336</v>
      </c>
      <c r="B299" s="81" t="str">
        <f>IF(OR(E298&lt;0,E298&lt;&gt;""),RIGHT(10000+B298+G299,4),B298)</f>
        <v>0337</v>
      </c>
      <c r="C299" s="126" t="str">
        <f>IF(E299&gt;" ",IF(A299&lt;&gt;" ",CONCATENATE(A299,"-",B299),B299)," ")</f>
        <v>0336-0337</v>
      </c>
      <c r="D299" s="112" t="s">
        <v>343</v>
      </c>
      <c r="E299" s="122" t="s">
        <v>2</v>
      </c>
      <c r="F299" s="111" t="s">
        <v>136</v>
      </c>
      <c r="G299" s="110">
        <f>SUM(H299:I299)</f>
        <v>2</v>
      </c>
      <c r="H299" s="111">
        <v>2</v>
      </c>
      <c r="I299" s="111"/>
      <c r="J299" s="109"/>
    </row>
    <row r="300" spans="1:10" ht="12.75">
      <c r="A300" s="81" t="str">
        <f>IF(AND(OR(E300&gt;0,E300&lt;&gt;""),G300&gt;1),RIGHT(10000+B300-G300+1,4)," ")</f>
        <v>0338</v>
      </c>
      <c r="B300" s="81" t="str">
        <f>IF(OR(E299&lt;0,E299&lt;&gt;""),RIGHT(10000+B299+G300,4),B299)</f>
        <v>0340</v>
      </c>
      <c r="C300" s="126" t="str">
        <f>IF(E300&gt;" ",IF(A300&lt;&gt;" ",CONCATENATE(A300,"-",B300),B300)," ")</f>
        <v>0338-0340</v>
      </c>
      <c r="D300" s="112" t="s">
        <v>344</v>
      </c>
      <c r="E300" s="122" t="s">
        <v>2</v>
      </c>
      <c r="F300" s="111" t="s">
        <v>136</v>
      </c>
      <c r="G300" s="110">
        <f>SUM(H300:I300)</f>
        <v>3</v>
      </c>
      <c r="H300" s="111">
        <v>3</v>
      </c>
      <c r="I300" s="111"/>
      <c r="J300" s="109"/>
    </row>
    <row r="301" spans="1:10" ht="12.75">
      <c r="A301" s="81" t="str">
        <f>IF(AND(OR(E301&gt;0,E301&lt;&gt;""),G301&gt;1),RIGHT(10000+B301-G301+1,4)," ")</f>
        <v>0341</v>
      </c>
      <c r="B301" s="81" t="str">
        <f>IF(OR(E300&lt;0,E300&lt;&gt;""),RIGHT(10000+B300+G301,4),B300)</f>
        <v>0353</v>
      </c>
      <c r="C301" s="126" t="str">
        <f>IF(E301&gt;" ",IF(A301&lt;&gt;" ",CONCATENATE(A301,"-",B301),B301)," ")</f>
        <v>0341-0353</v>
      </c>
      <c r="D301" s="136" t="s">
        <v>345</v>
      </c>
      <c r="E301" s="180" t="s">
        <v>2</v>
      </c>
      <c r="F301" s="167" t="s">
        <v>136</v>
      </c>
      <c r="G301" s="117">
        <f>SUM(H301:I301)</f>
        <v>13</v>
      </c>
      <c r="H301" s="119">
        <v>11</v>
      </c>
      <c r="I301" s="119">
        <v>2</v>
      </c>
      <c r="J301" s="120"/>
    </row>
    <row r="302" spans="1:10" ht="12.75">
      <c r="A302" s="81"/>
      <c r="B302" s="81"/>
      <c r="C302" s="147"/>
      <c r="D302" s="16" t="s">
        <v>235</v>
      </c>
      <c r="E302" s="122"/>
      <c r="F302" s="110"/>
      <c r="G302" s="132">
        <f>SUM(H302+I302)</f>
        <v>22</v>
      </c>
      <c r="H302" s="20">
        <f>SUM(H297:H301)</f>
        <v>19</v>
      </c>
      <c r="I302" s="20">
        <f>SUM(I297:I301)</f>
        <v>3</v>
      </c>
      <c r="J302" s="20"/>
    </row>
    <row r="303" spans="1:10" ht="12.75">
      <c r="A303" s="81"/>
      <c r="B303" s="81"/>
      <c r="C303" s="148"/>
      <c r="D303" s="17"/>
      <c r="E303" s="122"/>
      <c r="F303" s="110"/>
      <c r="G303" s="4"/>
      <c r="H303" s="4"/>
      <c r="I303" s="4"/>
      <c r="J303" s="4"/>
    </row>
    <row r="304" spans="1:10" ht="12.75">
      <c r="A304" s="81"/>
      <c r="B304" s="81"/>
      <c r="C304" s="148"/>
      <c r="D304" s="17"/>
      <c r="E304" s="122"/>
      <c r="F304" s="110"/>
      <c r="G304" s="4"/>
      <c r="H304" s="4"/>
      <c r="I304" s="4"/>
      <c r="J304" s="4"/>
    </row>
    <row r="305" spans="1:10" ht="12.75">
      <c r="A305" s="81"/>
      <c r="B305" s="81"/>
      <c r="C305" s="148"/>
      <c r="D305" s="17"/>
      <c r="E305" s="122"/>
      <c r="F305" s="110"/>
      <c r="G305" s="4"/>
      <c r="H305" s="4"/>
      <c r="I305" s="4"/>
      <c r="J305" s="4"/>
    </row>
    <row r="306" spans="1:10" ht="12.75">
      <c r="A306" s="81"/>
      <c r="B306" s="81"/>
      <c r="C306" s="148"/>
      <c r="D306" s="17"/>
      <c r="E306" s="122"/>
      <c r="F306" s="110"/>
      <c r="G306" s="4"/>
      <c r="H306" s="4"/>
      <c r="I306" s="4"/>
      <c r="J306" s="4"/>
    </row>
    <row r="307" spans="1:10" ht="12.75">
      <c r="A307" s="81"/>
      <c r="B307" s="81"/>
      <c r="C307" s="148"/>
      <c r="D307" s="17"/>
      <c r="E307" s="122"/>
      <c r="F307" s="110"/>
      <c r="G307" s="4"/>
      <c r="H307" s="4"/>
      <c r="I307" s="4"/>
      <c r="J307" s="4"/>
    </row>
    <row r="308" spans="1:10" ht="12.75">
      <c r="A308" s="81"/>
      <c r="B308" s="81"/>
      <c r="C308" s="148"/>
      <c r="D308" s="17"/>
      <c r="E308" s="122"/>
      <c r="F308" s="110"/>
      <c r="G308" s="4"/>
      <c r="H308" s="4"/>
      <c r="I308" s="4"/>
      <c r="J308" s="4"/>
    </row>
    <row r="309" spans="1:10" ht="12.75">
      <c r="A309" s="81"/>
      <c r="B309" s="81"/>
      <c r="C309" s="148"/>
      <c r="D309" s="17"/>
      <c r="E309" s="122"/>
      <c r="F309" s="110"/>
      <c r="G309" s="4"/>
      <c r="H309" s="4"/>
      <c r="I309" s="4"/>
      <c r="J309" s="4"/>
    </row>
    <row r="310" spans="1:10" ht="12.75">
      <c r="A310" s="81"/>
      <c r="B310" s="81"/>
      <c r="C310" s="148"/>
      <c r="D310" s="17"/>
      <c r="E310" s="122"/>
      <c r="F310" s="110"/>
      <c r="G310" s="4"/>
      <c r="H310" s="4"/>
      <c r="I310" s="4"/>
      <c r="J310" s="4"/>
    </row>
    <row r="311" spans="1:10" ht="12.75">
      <c r="A311" s="81"/>
      <c r="B311" s="81"/>
      <c r="C311" s="148"/>
      <c r="D311" s="17"/>
      <c r="E311" s="122"/>
      <c r="F311" s="110"/>
      <c r="G311" s="4"/>
      <c r="H311" s="4"/>
      <c r="I311" s="4"/>
      <c r="J311" s="4"/>
    </row>
    <row r="312" spans="1:10" ht="12.75">
      <c r="A312" s="81"/>
      <c r="B312" s="81"/>
      <c r="C312" s="148"/>
      <c r="D312" s="17"/>
      <c r="E312" s="122"/>
      <c r="F312" s="110"/>
      <c r="G312" s="4"/>
      <c r="H312" s="4"/>
      <c r="I312" s="4"/>
      <c r="J312" s="4"/>
    </row>
    <row r="313" spans="1:10" ht="12.75">
      <c r="A313" s="81"/>
      <c r="B313" s="81"/>
      <c r="C313" s="148"/>
      <c r="D313" s="17"/>
      <c r="E313" s="122"/>
      <c r="F313" s="110"/>
      <c r="G313" s="4"/>
      <c r="H313" s="4"/>
      <c r="I313" s="4"/>
      <c r="J313" s="4"/>
    </row>
    <row r="314" spans="1:10" ht="12.75">
      <c r="A314" s="81"/>
      <c r="B314" s="81"/>
      <c r="C314" s="148"/>
      <c r="D314" s="17"/>
      <c r="E314" s="122"/>
      <c r="F314" s="110"/>
      <c r="G314" s="4"/>
      <c r="H314" s="4"/>
      <c r="I314" s="4"/>
      <c r="J314" s="4"/>
    </row>
    <row r="315" spans="1:10" ht="12.75">
      <c r="A315" s="81"/>
      <c r="B315" s="81"/>
      <c r="C315" s="87" t="s">
        <v>332</v>
      </c>
      <c r="D315" s="237" t="s">
        <v>158</v>
      </c>
      <c r="E315" s="238"/>
      <c r="F315" s="238"/>
      <c r="G315" s="238"/>
      <c r="H315" s="238"/>
      <c r="I315" s="238"/>
      <c r="J315" s="239"/>
    </row>
    <row r="316" spans="1:10" ht="12.75">
      <c r="A316" s="81"/>
      <c r="B316" s="81"/>
      <c r="C316" s="94" t="s">
        <v>31</v>
      </c>
      <c r="D316" s="233" t="s">
        <v>160</v>
      </c>
      <c r="E316" s="234"/>
      <c r="F316" s="234"/>
      <c r="G316" s="102"/>
      <c r="H316" s="234"/>
      <c r="I316" s="234"/>
      <c r="J316" s="236"/>
    </row>
    <row r="317" spans="1:10" ht="12.75">
      <c r="A317" s="81"/>
      <c r="B317" s="81"/>
      <c r="C317" s="94" t="s">
        <v>285</v>
      </c>
      <c r="D317" s="326" t="s">
        <v>125</v>
      </c>
      <c r="E317" s="326" t="s">
        <v>286</v>
      </c>
      <c r="F317" s="326" t="s">
        <v>229</v>
      </c>
      <c r="G317" s="326" t="s">
        <v>126</v>
      </c>
      <c r="H317" s="326" t="s">
        <v>230</v>
      </c>
      <c r="I317" s="326"/>
      <c r="J317" s="326" t="s">
        <v>231</v>
      </c>
    </row>
    <row r="318" spans="1:10" ht="12.75">
      <c r="A318" s="81"/>
      <c r="B318" s="81"/>
      <c r="C318" s="97" t="s">
        <v>124</v>
      </c>
      <c r="D318" s="327"/>
      <c r="E318" s="327"/>
      <c r="F318" s="327"/>
      <c r="G318" s="327"/>
      <c r="H318" s="327"/>
      <c r="I318" s="326"/>
      <c r="J318" s="327"/>
    </row>
    <row r="319" spans="1:10" ht="12.75">
      <c r="A319" s="81"/>
      <c r="B319" s="81"/>
      <c r="C319" s="99" t="s">
        <v>129</v>
      </c>
      <c r="D319" s="327"/>
      <c r="E319" s="327"/>
      <c r="F319" s="327"/>
      <c r="G319" s="326"/>
      <c r="H319" s="50" t="s">
        <v>130</v>
      </c>
      <c r="I319" s="50" t="s">
        <v>131</v>
      </c>
      <c r="J319" s="326"/>
    </row>
    <row r="320" spans="1:10" ht="12.75">
      <c r="A320" s="81" t="str">
        <f>IF(AND(OR(E320&gt;0,E320&lt;&gt;""),G320&gt;1),RIGHT(10000+B320-G320+1,4)," ")</f>
        <v> </v>
      </c>
      <c r="B320" s="81" t="str">
        <f>IF(OR(E301&lt;0,E301&lt;&gt;""),RIGHT(10000+B301+G320,4),B301)</f>
        <v>0354</v>
      </c>
      <c r="C320" s="126" t="str">
        <f>IF(E320&gt;" ",IF(A320&lt;&gt;" ",CONCATENATE(A320,"-",B320),B320)," ")</f>
        <v>0354</v>
      </c>
      <c r="D320" s="146" t="s">
        <v>347</v>
      </c>
      <c r="E320" s="105" t="s">
        <v>4</v>
      </c>
      <c r="F320" s="106" t="s">
        <v>263</v>
      </c>
      <c r="G320" s="90">
        <f>SUM(H320+I320)</f>
        <v>1</v>
      </c>
      <c r="H320" s="106"/>
      <c r="I320" s="106">
        <v>1</v>
      </c>
      <c r="J320" s="91"/>
    </row>
    <row r="321" spans="1:10" ht="12.75">
      <c r="A321" s="81" t="str">
        <f>IF(AND(OR(E321&gt;0,E321&lt;&gt;""),G321&gt;1),RIGHT(10000+B321-G321+1,4)," ")</f>
        <v> </v>
      </c>
      <c r="B321" s="81" t="str">
        <f>IF(OR(E320&lt;0,E320&lt;&gt;""),RIGHT(10000+B320+G321,4),B320)</f>
        <v>0355</v>
      </c>
      <c r="C321" s="126" t="str">
        <f>IF(E321&gt;" ",IF(A321&lt;&gt;" ",CONCATENATE(A321,"-",B321),B321)," ")</f>
        <v>0355</v>
      </c>
      <c r="D321" s="112" t="s">
        <v>348</v>
      </c>
      <c r="E321" s="122" t="s">
        <v>2</v>
      </c>
      <c r="F321" s="111" t="s">
        <v>136</v>
      </c>
      <c r="G321" s="110">
        <f>SUM(H321+I321)</f>
        <v>1</v>
      </c>
      <c r="H321" s="111">
        <v>1</v>
      </c>
      <c r="I321" s="111"/>
      <c r="J321" s="109"/>
    </row>
    <row r="322" spans="1:10" ht="12.75">
      <c r="A322" s="81" t="str">
        <f>IF(AND(OR(E322&gt;0,E322&lt;&gt;""),G322&gt;1),RIGHT(10000+B322-G322+1,4)," ")</f>
        <v>0356</v>
      </c>
      <c r="B322" s="81" t="str">
        <f>IF(OR(E321&lt;0,E321&lt;&gt;""),RIGHT(10000+B321+G322,4),B321)</f>
        <v>0359</v>
      </c>
      <c r="C322" s="126" t="str">
        <f>IF(E322&gt;" ",IF(A322&lt;&gt;" ",CONCATENATE(A322,"-",B322),B322)," ")</f>
        <v>0356-0359</v>
      </c>
      <c r="D322" s="136" t="s">
        <v>349</v>
      </c>
      <c r="E322" s="180" t="s">
        <v>2</v>
      </c>
      <c r="F322" s="167" t="s">
        <v>136</v>
      </c>
      <c r="G322" s="117">
        <f>SUM(H322+I322)</f>
        <v>4</v>
      </c>
      <c r="H322" s="119">
        <v>1</v>
      </c>
      <c r="I322" s="119">
        <v>3</v>
      </c>
      <c r="J322" s="109"/>
    </row>
    <row r="323" spans="1:10" ht="12.75">
      <c r="A323" s="81"/>
      <c r="B323" s="81"/>
      <c r="C323" s="171"/>
      <c r="D323" s="16" t="s">
        <v>235</v>
      </c>
      <c r="E323" s="103"/>
      <c r="F323" s="91"/>
      <c r="G323" s="11">
        <f>SUM(H323+I323)</f>
        <v>6</v>
      </c>
      <c r="H323" s="11">
        <f>SUM(H320:H322)</f>
        <v>2</v>
      </c>
      <c r="I323" s="11">
        <f>SUM(I320:I322)</f>
        <v>4</v>
      </c>
      <c r="J323" s="11"/>
    </row>
    <row r="324" spans="1:10" ht="12.75">
      <c r="A324" s="81"/>
      <c r="B324" s="81"/>
      <c r="C324" s="148"/>
      <c r="D324" s="17"/>
      <c r="E324" s="122"/>
      <c r="F324" s="110"/>
      <c r="G324" s="4"/>
      <c r="H324" s="4"/>
      <c r="I324" s="4"/>
      <c r="J324" s="4"/>
    </row>
    <row r="325" spans="1:10" ht="12.75">
      <c r="A325" s="81"/>
      <c r="B325" s="81"/>
      <c r="C325" s="148"/>
      <c r="D325" s="17"/>
      <c r="E325" s="122"/>
      <c r="F325" s="110"/>
      <c r="G325" s="4"/>
      <c r="H325" s="4"/>
      <c r="I325" s="4"/>
      <c r="J325" s="4"/>
    </row>
    <row r="326" spans="1:10" ht="12.75">
      <c r="A326" s="81"/>
      <c r="B326" s="81"/>
      <c r="C326" s="158" t="s">
        <v>332</v>
      </c>
      <c r="D326" s="138" t="s">
        <v>158</v>
      </c>
      <c r="E326" s="227"/>
      <c r="F326" s="227"/>
      <c r="G326" s="227"/>
      <c r="H326" s="227"/>
      <c r="I326" s="227"/>
      <c r="J326" s="228"/>
    </row>
    <row r="327" spans="1:10" ht="12.75">
      <c r="A327" s="81"/>
      <c r="B327" s="81"/>
      <c r="C327" s="97" t="s">
        <v>32</v>
      </c>
      <c r="D327" s="19" t="s">
        <v>161</v>
      </c>
      <c r="E327" s="229"/>
      <c r="F327" s="229"/>
      <c r="G327" s="21"/>
      <c r="H327" s="229"/>
      <c r="I327" s="229"/>
      <c r="J327" s="230"/>
    </row>
    <row r="328" spans="1:10" ht="12.75">
      <c r="A328" s="81"/>
      <c r="B328" s="81"/>
      <c r="C328" s="94" t="s">
        <v>285</v>
      </c>
      <c r="D328" s="326" t="s">
        <v>125</v>
      </c>
      <c r="E328" s="326" t="s">
        <v>286</v>
      </c>
      <c r="F328" s="326" t="s">
        <v>229</v>
      </c>
      <c r="G328" s="326" t="s">
        <v>126</v>
      </c>
      <c r="H328" s="326" t="s">
        <v>230</v>
      </c>
      <c r="I328" s="326"/>
      <c r="J328" s="326" t="s">
        <v>231</v>
      </c>
    </row>
    <row r="329" spans="1:10" ht="12.75">
      <c r="A329" s="81"/>
      <c r="B329" s="81"/>
      <c r="C329" s="97" t="s">
        <v>124</v>
      </c>
      <c r="D329" s="327"/>
      <c r="E329" s="327"/>
      <c r="F329" s="327"/>
      <c r="G329" s="327"/>
      <c r="H329" s="327"/>
      <c r="I329" s="326"/>
      <c r="J329" s="327"/>
    </row>
    <row r="330" spans="1:10" ht="12.75">
      <c r="A330" s="81"/>
      <c r="B330" s="81"/>
      <c r="C330" s="99" t="s">
        <v>129</v>
      </c>
      <c r="D330" s="327"/>
      <c r="E330" s="327"/>
      <c r="F330" s="327"/>
      <c r="G330" s="326"/>
      <c r="H330" s="50" t="s">
        <v>130</v>
      </c>
      <c r="I330" s="50" t="s">
        <v>131</v>
      </c>
      <c r="J330" s="326"/>
    </row>
    <row r="331" spans="1:10" ht="12.75">
      <c r="A331" s="81" t="str">
        <f>IF(AND(OR(E331&gt;0,E331&lt;&gt;""),G331&gt;1),RIGHT(10000+B331-G331+1,4)," ")</f>
        <v> </v>
      </c>
      <c r="B331" s="81" t="str">
        <f>IF(OR(E322&lt;0,E322&lt;&gt;""),RIGHT(10000+B322+G331,4),B322)</f>
        <v>0360</v>
      </c>
      <c r="C331" s="126" t="str">
        <f>IF(E331&gt;" ",IF(A331&lt;&gt;" ",CONCATENATE(A331,"-",B331),B331)," ")</f>
        <v>0360</v>
      </c>
      <c r="D331" s="146" t="s">
        <v>351</v>
      </c>
      <c r="E331" s="105" t="s">
        <v>4</v>
      </c>
      <c r="F331" s="106" t="s">
        <v>263</v>
      </c>
      <c r="G331" s="90">
        <f>SUM(H331+I331)</f>
        <v>1</v>
      </c>
      <c r="H331" s="106"/>
      <c r="I331" s="106">
        <v>1</v>
      </c>
      <c r="J331" s="91"/>
    </row>
    <row r="332" spans="1:10" ht="12.75">
      <c r="A332" s="81" t="str">
        <f>IF(AND(OR(E332&gt;0,E332&lt;&gt;""),G332&gt;1),RIGHT(10000+B332-G332+1,4)," ")</f>
        <v> </v>
      </c>
      <c r="B332" s="81" t="str">
        <f>IF(OR(E331&lt;0,E331&lt;&gt;""),RIGHT(10000+B331+G332,4),B331)</f>
        <v>0361</v>
      </c>
      <c r="C332" s="126" t="str">
        <f>IF(E332&gt;" ",IF(A332&lt;&gt;" ",CONCATENATE(A332,"-",B332),B332)," ")</f>
        <v>0361</v>
      </c>
      <c r="D332" s="112" t="s">
        <v>352</v>
      </c>
      <c r="E332" s="122" t="s">
        <v>2</v>
      </c>
      <c r="F332" s="111" t="s">
        <v>136</v>
      </c>
      <c r="G332" s="110">
        <f>SUM(H332+I332)</f>
        <v>1</v>
      </c>
      <c r="H332" s="111">
        <v>1</v>
      </c>
      <c r="I332" s="111"/>
      <c r="J332" s="109"/>
    </row>
    <row r="333" spans="1:10" ht="12.75">
      <c r="A333" s="81" t="str">
        <f>IF(AND(OR(E333&gt;0,E333&lt;&gt;""),G333&gt;1),RIGHT(10000+B333-G333+1,4)," ")</f>
        <v>0362</v>
      </c>
      <c r="B333" s="81" t="str">
        <f>IF(OR(E332&lt;0,E332&lt;&gt;""),RIGHT(10000+B332+G333,4),B332)</f>
        <v>0365</v>
      </c>
      <c r="C333" s="126" t="str">
        <f>IF(E333&gt;" ",IF(A333&lt;&gt;" ",CONCATENATE(A333,"-",B333),B333)," ")</f>
        <v>0362-0365</v>
      </c>
      <c r="D333" s="136" t="s">
        <v>353</v>
      </c>
      <c r="E333" s="180" t="s">
        <v>2</v>
      </c>
      <c r="F333" s="167" t="s">
        <v>136</v>
      </c>
      <c r="G333" s="117">
        <f>SUM(H333+I333)</f>
        <v>4</v>
      </c>
      <c r="H333" s="119">
        <v>2</v>
      </c>
      <c r="I333" s="119">
        <v>2</v>
      </c>
      <c r="J333" s="109"/>
    </row>
    <row r="334" spans="1:10" ht="12.75">
      <c r="A334" s="81"/>
      <c r="B334" s="81"/>
      <c r="C334" s="147"/>
      <c r="D334" s="16" t="s">
        <v>235</v>
      </c>
      <c r="E334" s="122"/>
      <c r="F334" s="110"/>
      <c r="G334" s="25">
        <f>SUM(H334+I334)</f>
        <v>6</v>
      </c>
      <c r="H334" s="11">
        <f>SUM(H331:H333)</f>
        <v>3</v>
      </c>
      <c r="I334" s="11">
        <f>SUM(I331:I333)</f>
        <v>3</v>
      </c>
      <c r="J334" s="11"/>
    </row>
    <row r="335" spans="1:10" ht="12.75">
      <c r="A335" s="81"/>
      <c r="B335" s="81"/>
      <c r="C335" s="148"/>
      <c r="D335" s="17"/>
      <c r="E335" s="122"/>
      <c r="F335" s="110"/>
      <c r="G335" s="4"/>
      <c r="H335" s="4"/>
      <c r="I335" s="4"/>
      <c r="J335" s="4"/>
    </row>
    <row r="336" spans="1:10" ht="12.75">
      <c r="A336" s="81"/>
      <c r="B336" s="81"/>
      <c r="C336" s="148"/>
      <c r="D336" s="17"/>
      <c r="E336" s="122"/>
      <c r="F336" s="110"/>
      <c r="G336" s="4"/>
      <c r="H336" s="4"/>
      <c r="I336" s="4"/>
      <c r="J336" s="4"/>
    </row>
    <row r="337" spans="1:10" ht="12.75">
      <c r="A337" s="81"/>
      <c r="B337" s="81"/>
      <c r="C337" s="148"/>
      <c r="D337" s="17"/>
      <c r="E337" s="122"/>
      <c r="F337" s="110"/>
      <c r="G337" s="4"/>
      <c r="H337" s="4"/>
      <c r="I337" s="4"/>
      <c r="J337" s="4"/>
    </row>
    <row r="338" spans="1:10" ht="12.75">
      <c r="A338" s="81"/>
      <c r="B338" s="81"/>
      <c r="C338" s="148"/>
      <c r="D338" s="17"/>
      <c r="E338" s="122"/>
      <c r="F338" s="110"/>
      <c r="G338" s="4"/>
      <c r="H338" s="4"/>
      <c r="I338" s="4"/>
      <c r="J338" s="4"/>
    </row>
    <row r="339" spans="1:10" ht="12.75">
      <c r="A339" s="81"/>
      <c r="B339" s="81"/>
      <c r="C339" s="148"/>
      <c r="D339" s="17"/>
      <c r="E339" s="122"/>
      <c r="F339" s="110"/>
      <c r="G339" s="4"/>
      <c r="H339" s="4"/>
      <c r="I339" s="4"/>
      <c r="J339" s="4"/>
    </row>
    <row r="340" spans="1:10" ht="12.75">
      <c r="A340" s="81"/>
      <c r="B340" s="81"/>
      <c r="C340" s="148"/>
      <c r="D340" s="17"/>
      <c r="E340" s="122"/>
      <c r="F340" s="110"/>
      <c r="G340" s="4"/>
      <c r="H340" s="4"/>
      <c r="I340" s="4"/>
      <c r="J340" s="4"/>
    </row>
    <row r="341" spans="1:10" ht="12.75">
      <c r="A341" s="81"/>
      <c r="B341" s="81"/>
      <c r="C341" s="148"/>
      <c r="D341" s="17"/>
      <c r="E341" s="122"/>
      <c r="F341" s="110"/>
      <c r="G341" s="4"/>
      <c r="H341" s="4"/>
      <c r="I341" s="4"/>
      <c r="J341" s="4"/>
    </row>
    <row r="342" spans="1:10" ht="12.75">
      <c r="A342" s="81"/>
      <c r="B342" s="81"/>
      <c r="C342" s="148"/>
      <c r="D342" s="17"/>
      <c r="E342" s="122"/>
      <c r="F342" s="110"/>
      <c r="G342" s="4"/>
      <c r="H342" s="4"/>
      <c r="I342" s="4"/>
      <c r="J342" s="4"/>
    </row>
    <row r="343" spans="1:10" ht="12.75">
      <c r="A343" s="81"/>
      <c r="B343" s="81"/>
      <c r="C343" s="148"/>
      <c r="D343" s="17"/>
      <c r="E343" s="122"/>
      <c r="F343" s="110"/>
      <c r="G343" s="4"/>
      <c r="H343" s="4"/>
      <c r="I343" s="4"/>
      <c r="J343" s="4"/>
    </row>
    <row r="344" spans="1:10" ht="12.75">
      <c r="A344" s="81"/>
      <c r="B344" s="81"/>
      <c r="C344" s="148"/>
      <c r="D344" s="17"/>
      <c r="E344" s="122"/>
      <c r="F344" s="110"/>
      <c r="G344" s="4"/>
      <c r="H344" s="4"/>
      <c r="I344" s="4"/>
      <c r="J344" s="4"/>
    </row>
    <row r="345" spans="1:10" ht="12.75">
      <c r="A345" s="81"/>
      <c r="B345" s="81"/>
      <c r="C345" s="148"/>
      <c r="D345" s="17"/>
      <c r="E345" s="122"/>
      <c r="F345" s="110"/>
      <c r="G345" s="4"/>
      <c r="H345" s="4"/>
      <c r="I345" s="4"/>
      <c r="J345" s="4"/>
    </row>
    <row r="346" spans="1:10" ht="12.75">
      <c r="A346" s="81"/>
      <c r="B346" s="81"/>
      <c r="C346" s="148"/>
      <c r="D346" s="17"/>
      <c r="E346" s="122"/>
      <c r="F346" s="110"/>
      <c r="G346" s="4"/>
      <c r="H346" s="4"/>
      <c r="I346" s="4"/>
      <c r="J346" s="4"/>
    </row>
    <row r="347" spans="1:10" ht="12.75">
      <c r="A347" s="81"/>
      <c r="B347" s="81"/>
      <c r="C347" s="148"/>
      <c r="D347" s="17"/>
      <c r="E347" s="122"/>
      <c r="F347" s="110"/>
      <c r="G347" s="4"/>
      <c r="H347" s="4"/>
      <c r="I347" s="4"/>
      <c r="J347" s="4"/>
    </row>
    <row r="348" spans="1:10" ht="12.75">
      <c r="A348" s="81"/>
      <c r="B348" s="81"/>
      <c r="C348" s="148"/>
      <c r="D348" s="17"/>
      <c r="E348" s="122"/>
      <c r="F348" s="110"/>
      <c r="G348" s="4"/>
      <c r="H348" s="4"/>
      <c r="I348" s="4"/>
      <c r="J348" s="4"/>
    </row>
    <row r="349" spans="1:10" ht="12.75">
      <c r="A349" s="81"/>
      <c r="B349" s="81"/>
      <c r="C349" s="87" t="s">
        <v>332</v>
      </c>
      <c r="D349" s="18" t="s">
        <v>158</v>
      </c>
      <c r="E349" s="224"/>
      <c r="F349" s="224"/>
      <c r="G349" s="224"/>
      <c r="H349" s="224"/>
      <c r="I349" s="224"/>
      <c r="J349" s="226"/>
    </row>
    <row r="350" spans="1:10" ht="12.75">
      <c r="A350" s="81"/>
      <c r="B350" s="81"/>
      <c r="C350" s="94" t="s">
        <v>33</v>
      </c>
      <c r="D350" s="19" t="s">
        <v>162</v>
      </c>
      <c r="E350" s="229"/>
      <c r="F350" s="229"/>
      <c r="G350" s="21"/>
      <c r="H350" s="229"/>
      <c r="I350" s="229"/>
      <c r="J350" s="230"/>
    </row>
    <row r="351" spans="1:10" ht="12.75">
      <c r="A351" s="81"/>
      <c r="B351" s="81"/>
      <c r="C351" s="94" t="s">
        <v>285</v>
      </c>
      <c r="D351" s="326" t="s">
        <v>125</v>
      </c>
      <c r="E351" s="326" t="s">
        <v>286</v>
      </c>
      <c r="F351" s="326" t="s">
        <v>229</v>
      </c>
      <c r="G351" s="326" t="s">
        <v>126</v>
      </c>
      <c r="H351" s="326" t="s">
        <v>230</v>
      </c>
      <c r="I351" s="326"/>
      <c r="J351" s="326" t="s">
        <v>231</v>
      </c>
    </row>
    <row r="352" spans="1:10" ht="12.75">
      <c r="A352" s="81"/>
      <c r="B352" s="81"/>
      <c r="C352" s="97" t="s">
        <v>124</v>
      </c>
      <c r="D352" s="327"/>
      <c r="E352" s="327"/>
      <c r="F352" s="327"/>
      <c r="G352" s="327"/>
      <c r="H352" s="327"/>
      <c r="I352" s="326"/>
      <c r="J352" s="327"/>
    </row>
    <row r="353" spans="1:10" ht="12.75">
      <c r="A353" s="81"/>
      <c r="B353" s="81"/>
      <c r="C353" s="99" t="s">
        <v>129</v>
      </c>
      <c r="D353" s="327"/>
      <c r="E353" s="327"/>
      <c r="F353" s="327"/>
      <c r="G353" s="326"/>
      <c r="H353" s="50" t="s">
        <v>130</v>
      </c>
      <c r="I353" s="50" t="s">
        <v>131</v>
      </c>
      <c r="J353" s="326"/>
    </row>
    <row r="354" spans="1:10" ht="12.75">
      <c r="A354" s="81" t="str">
        <f>IF(AND(OR(E354&gt;0,E354&lt;&gt;""),G354&gt;1),RIGHT(10000+B354-G354+1,4)," ")</f>
        <v> </v>
      </c>
      <c r="B354" s="81" t="str">
        <f>IF(OR(E333&lt;0,E333&lt;&gt;""),RIGHT(10000+B333+G354,4),B333)</f>
        <v>0366</v>
      </c>
      <c r="C354" s="126" t="str">
        <f>IF(E354&gt;" ",IF(A354&lt;&gt;" ",CONCATENATE(A354,"-",B354),B354)," ")</f>
        <v>0366</v>
      </c>
      <c r="D354" s="146" t="s">
        <v>355</v>
      </c>
      <c r="E354" s="105" t="s">
        <v>4</v>
      </c>
      <c r="F354" s="106" t="s">
        <v>263</v>
      </c>
      <c r="G354" s="90">
        <f aca="true" t="shared" si="39" ref="G354:G359">SUM(H354+I354)</f>
        <v>1</v>
      </c>
      <c r="H354" s="106"/>
      <c r="I354" s="106">
        <v>1</v>
      </c>
      <c r="J354" s="91"/>
    </row>
    <row r="355" spans="1:10" ht="12.75">
      <c r="A355" s="81" t="str">
        <f>IF(AND(OR(E355&gt;0,E355&lt;&gt;""),G355&gt;1),RIGHT(10000+B355-G355+1,4)," ")</f>
        <v> </v>
      </c>
      <c r="B355" s="81" t="str">
        <f>IF(OR(E354&lt;0,E354&lt;&gt;""),RIGHT(10000+B354+G355,4),B354)</f>
        <v>0367</v>
      </c>
      <c r="C355" s="126" t="str">
        <f>IF(E355&gt;" ",IF(A355&lt;&gt;" ",CONCATENATE(A355,"-",B355),B355)," ")</f>
        <v>0367</v>
      </c>
      <c r="D355" s="112" t="s">
        <v>356</v>
      </c>
      <c r="E355" s="122" t="s">
        <v>2</v>
      </c>
      <c r="F355" s="111" t="s">
        <v>136</v>
      </c>
      <c r="G355" s="110">
        <f t="shared" si="39"/>
        <v>1</v>
      </c>
      <c r="H355" s="111">
        <v>1</v>
      </c>
      <c r="I355" s="111"/>
      <c r="J355" s="109"/>
    </row>
    <row r="356" spans="1:10" ht="12.75">
      <c r="A356" s="81" t="str">
        <f>IF(AND(OR(E356&gt;0,E356&lt;&gt;""),G356&gt;1),RIGHT(10000+B356-G356+1,4)," ")</f>
        <v>0368</v>
      </c>
      <c r="B356" s="81" t="str">
        <f>IF(OR(E355&lt;0,E355&lt;&gt;""),RIGHT(10000+B355+G356,4),B355)</f>
        <v>0371</v>
      </c>
      <c r="C356" s="126" t="str">
        <f>IF(E356&gt;" ",IF(A356&lt;&gt;" ",CONCATENATE(A356,"-",B356),B356)," ")</f>
        <v>0368-0371</v>
      </c>
      <c r="D356" s="112" t="s">
        <v>357</v>
      </c>
      <c r="E356" s="122" t="s">
        <v>2</v>
      </c>
      <c r="F356" s="111" t="s">
        <v>136</v>
      </c>
      <c r="G356" s="110">
        <f t="shared" si="39"/>
        <v>4</v>
      </c>
      <c r="H356" s="111">
        <v>3</v>
      </c>
      <c r="I356" s="111">
        <v>1</v>
      </c>
      <c r="J356" s="109"/>
    </row>
    <row r="357" spans="1:10" ht="12.75">
      <c r="A357" s="81" t="str">
        <f>IF(AND(OR(E357&gt;0,E357&lt;&gt;""),G357&gt;1),RIGHT(10000+B357-G357+1,4)," ")</f>
        <v>0372</v>
      </c>
      <c r="B357" s="81" t="str">
        <f>IF(OR(E356&lt;0,E356&lt;&gt;""),RIGHT(10000+B356+G357,4),B356)</f>
        <v>0375</v>
      </c>
      <c r="C357" s="126" t="str">
        <f>IF(E357&gt;" ",IF(A357&lt;&gt;" ",CONCATENATE(A357,"-",B357),B357)," ")</f>
        <v>0372-0375</v>
      </c>
      <c r="D357" s="108" t="s">
        <v>358</v>
      </c>
      <c r="E357" s="105" t="s">
        <v>2</v>
      </c>
      <c r="F357" s="173" t="s">
        <v>136</v>
      </c>
      <c r="G357" s="110">
        <f t="shared" si="39"/>
        <v>4</v>
      </c>
      <c r="H357" s="111">
        <v>3</v>
      </c>
      <c r="I357" s="111">
        <v>1</v>
      </c>
      <c r="J357" s="109"/>
    </row>
    <row r="358" spans="1:10" ht="12.75">
      <c r="A358" s="81" t="str">
        <f>IF(AND(OR(E358&gt;0,E358&lt;&gt;""),G358&gt;1),RIGHT(10000+B358-G358+1,4)," ")</f>
        <v> </v>
      </c>
      <c r="B358" s="81" t="str">
        <f>IF(OR(E357&lt;0,E357&lt;&gt;""),RIGHT(10000+B357+G358,4),B357)</f>
        <v>0376</v>
      </c>
      <c r="C358" s="126" t="str">
        <f>IF(E358&gt;" ",IF(A358&lt;&gt;" ",CONCATENATE(A358,"-",B358),B358)," ")</f>
        <v>0376</v>
      </c>
      <c r="D358" s="112" t="s">
        <v>273</v>
      </c>
      <c r="E358" s="130" t="s">
        <v>3</v>
      </c>
      <c r="F358" s="174" t="s">
        <v>138</v>
      </c>
      <c r="G358" s="113">
        <f t="shared" si="39"/>
        <v>1</v>
      </c>
      <c r="H358" s="114">
        <v>1</v>
      </c>
      <c r="I358" s="111"/>
      <c r="J358" s="111"/>
    </row>
    <row r="359" spans="1:10" ht="12.75">
      <c r="A359" s="81"/>
      <c r="B359" s="81"/>
      <c r="C359" s="147"/>
      <c r="D359" s="16" t="s">
        <v>235</v>
      </c>
      <c r="E359" s="122"/>
      <c r="F359" s="110"/>
      <c r="G359" s="25">
        <f t="shared" si="39"/>
        <v>11</v>
      </c>
      <c r="H359" s="11">
        <f>SUM(H354:H358)</f>
        <v>8</v>
      </c>
      <c r="I359" s="11">
        <f>SUM(I354:I358)</f>
        <v>3</v>
      </c>
      <c r="J359" s="11"/>
    </row>
    <row r="360" spans="1:10" ht="12.75">
      <c r="A360" s="81"/>
      <c r="B360" s="81"/>
      <c r="C360" s="148"/>
      <c r="D360" s="17"/>
      <c r="E360" s="122"/>
      <c r="F360" s="110"/>
      <c r="G360" s="4"/>
      <c r="H360" s="4"/>
      <c r="I360" s="4"/>
      <c r="J360" s="4"/>
    </row>
    <row r="361" spans="1:10" ht="12.75">
      <c r="A361" s="81"/>
      <c r="B361" s="81"/>
      <c r="C361" s="148"/>
      <c r="D361" s="17"/>
      <c r="E361" s="122"/>
      <c r="F361" s="110"/>
      <c r="G361" s="4"/>
      <c r="H361" s="4"/>
      <c r="I361" s="4"/>
      <c r="J361" s="4"/>
    </row>
    <row r="362" spans="1:10" ht="12.75">
      <c r="A362" s="81"/>
      <c r="B362" s="81"/>
      <c r="C362" s="87" t="s">
        <v>332</v>
      </c>
      <c r="D362" s="18" t="s">
        <v>158</v>
      </c>
      <c r="E362" s="224"/>
      <c r="F362" s="224"/>
      <c r="G362" s="224"/>
      <c r="H362" s="224"/>
      <c r="I362" s="224"/>
      <c r="J362" s="226"/>
    </row>
    <row r="363" spans="1:10" ht="12.75">
      <c r="A363" s="81"/>
      <c r="B363" s="81"/>
      <c r="C363" s="94" t="s">
        <v>34</v>
      </c>
      <c r="D363" s="19" t="s">
        <v>163</v>
      </c>
      <c r="E363" s="229"/>
      <c r="F363" s="229"/>
      <c r="G363" s="21"/>
      <c r="H363" s="229"/>
      <c r="I363" s="229"/>
      <c r="J363" s="230"/>
    </row>
    <row r="364" spans="1:10" ht="12.75">
      <c r="A364" s="81"/>
      <c r="B364" s="81"/>
      <c r="C364" s="94" t="s">
        <v>285</v>
      </c>
      <c r="D364" s="326" t="s">
        <v>125</v>
      </c>
      <c r="E364" s="326" t="s">
        <v>286</v>
      </c>
      <c r="F364" s="326" t="s">
        <v>229</v>
      </c>
      <c r="G364" s="326" t="s">
        <v>126</v>
      </c>
      <c r="H364" s="326" t="s">
        <v>230</v>
      </c>
      <c r="I364" s="326"/>
      <c r="J364" s="326" t="s">
        <v>231</v>
      </c>
    </row>
    <row r="365" spans="1:10" ht="12.75">
      <c r="A365" s="81"/>
      <c r="B365" s="81"/>
      <c r="C365" s="97" t="s">
        <v>124</v>
      </c>
      <c r="D365" s="327"/>
      <c r="E365" s="327"/>
      <c r="F365" s="327"/>
      <c r="G365" s="327"/>
      <c r="H365" s="327"/>
      <c r="I365" s="326"/>
      <c r="J365" s="327"/>
    </row>
    <row r="366" spans="1:10" ht="12.75">
      <c r="A366" s="81"/>
      <c r="B366" s="81"/>
      <c r="C366" s="99" t="s">
        <v>129</v>
      </c>
      <c r="D366" s="327"/>
      <c r="E366" s="327"/>
      <c r="F366" s="327"/>
      <c r="G366" s="326"/>
      <c r="H366" s="50" t="s">
        <v>130</v>
      </c>
      <c r="I366" s="50" t="s">
        <v>131</v>
      </c>
      <c r="J366" s="326"/>
    </row>
    <row r="367" spans="1:10" ht="12.75">
      <c r="A367" s="81" t="str">
        <f>IF(AND(OR(E367&gt;0,E367&lt;&gt;""),G367&gt;1),RIGHT(10000+B367-G367+1,4)," ")</f>
        <v> </v>
      </c>
      <c r="B367" s="81" t="str">
        <f>IF(OR(E358&lt;0,E358&lt;&gt;""),RIGHT(10000+B358+G367,4),B358)</f>
        <v>0377</v>
      </c>
      <c r="C367" s="126" t="str">
        <f>IF(E367&gt;" ",IF(A367&lt;&gt;" ",CONCATENATE(A367,"-",B367),B367)," ")</f>
        <v>0377</v>
      </c>
      <c r="D367" s="146" t="s">
        <v>355</v>
      </c>
      <c r="E367" s="105" t="s">
        <v>4</v>
      </c>
      <c r="F367" s="106" t="s">
        <v>263</v>
      </c>
      <c r="G367" s="90">
        <f>SUM(H367+I367)</f>
        <v>1</v>
      </c>
      <c r="H367" s="106"/>
      <c r="I367" s="106">
        <v>1</v>
      </c>
      <c r="J367" s="91"/>
    </row>
    <row r="368" spans="1:10" ht="12.75">
      <c r="A368" s="81" t="str">
        <f>IF(AND(OR(E368&gt;0,E368&lt;&gt;""),G368&gt;1),RIGHT(10000+B368-G368+1,4)," ")</f>
        <v> </v>
      </c>
      <c r="B368" s="81" t="str">
        <f>IF(OR(E367&lt;0,E367&lt;&gt;""),RIGHT(10000+B367+G368,4),B367)</f>
        <v>0378</v>
      </c>
      <c r="C368" s="126" t="str">
        <f>IF(E368&gt;" ",IF(A368&lt;&gt;" ",CONCATENATE(A368,"-",B368),B368)," ")</f>
        <v>0378</v>
      </c>
      <c r="D368" s="112" t="s">
        <v>360</v>
      </c>
      <c r="E368" s="122" t="s">
        <v>2</v>
      </c>
      <c r="F368" s="111" t="s">
        <v>136</v>
      </c>
      <c r="G368" s="110">
        <f>SUM(H368+I368)</f>
        <v>1</v>
      </c>
      <c r="H368" s="111">
        <v>1</v>
      </c>
      <c r="I368" s="111"/>
      <c r="J368" s="109"/>
    </row>
    <row r="369" spans="1:10" ht="12.75">
      <c r="A369" s="81" t="str">
        <f>IF(AND(OR(E369&gt;0,E369&lt;&gt;""),G369&gt;1),RIGHT(10000+B369-G369+1,4)," ")</f>
        <v> </v>
      </c>
      <c r="B369" s="81" t="str">
        <f>IF(OR(E368&lt;0,E368&lt;&gt;""),RIGHT(10000+B368+G369,4),B368)</f>
        <v>0379</v>
      </c>
      <c r="C369" s="126" t="str">
        <f>IF(E369&gt;" ",IF(A369&lt;&gt;" ",CONCATENATE(A369,"-",B369),B369)," ")</f>
        <v>0379</v>
      </c>
      <c r="D369" s="112" t="s">
        <v>352</v>
      </c>
      <c r="E369" s="122" t="s">
        <v>2</v>
      </c>
      <c r="F369" s="111" t="s">
        <v>136</v>
      </c>
      <c r="G369" s="110">
        <f>SUM(H369+I369)</f>
        <v>1</v>
      </c>
      <c r="H369" s="111">
        <v>1</v>
      </c>
      <c r="I369" s="111"/>
      <c r="J369" s="109"/>
    </row>
    <row r="370" spans="1:10" ht="12.75">
      <c r="A370" s="81" t="str">
        <f>IF(AND(OR(E370&gt;0,E370&lt;&gt;""),G370&gt;1),RIGHT(10000+B370-G370+1,4)," ")</f>
        <v>0380</v>
      </c>
      <c r="B370" s="81" t="str">
        <f>IF(OR(E369&lt;0,E369&lt;&gt;""),RIGHT(10000+B369+G370,4),B369)</f>
        <v>0381</v>
      </c>
      <c r="C370" s="126" t="str">
        <f>IF(E370&gt;" ",IF(A370&lt;&gt;" ",CONCATENATE(A370,"-",B370),B370)," ")</f>
        <v>0380-0381</v>
      </c>
      <c r="D370" s="112" t="s">
        <v>361</v>
      </c>
      <c r="E370" s="130" t="s">
        <v>2</v>
      </c>
      <c r="F370" s="174" t="s">
        <v>136</v>
      </c>
      <c r="G370" s="110">
        <f>SUM(H370+I370)</f>
        <v>2</v>
      </c>
      <c r="H370" s="111">
        <v>2</v>
      </c>
      <c r="I370" s="111"/>
      <c r="J370" s="109"/>
    </row>
    <row r="371" spans="1:10" ht="12.75">
      <c r="A371" s="81"/>
      <c r="B371" s="81"/>
      <c r="C371" s="171"/>
      <c r="D371" s="16" t="s">
        <v>235</v>
      </c>
      <c r="E371" s="122"/>
      <c r="F371" s="110"/>
      <c r="G371" s="50">
        <f>SUM(H371+I371)</f>
        <v>5</v>
      </c>
      <c r="H371" s="50">
        <f>SUM(H367:H370)</f>
        <v>4</v>
      </c>
      <c r="I371" s="50">
        <f>SUM(I367:I370)</f>
        <v>1</v>
      </c>
      <c r="J371" s="50"/>
    </row>
    <row r="372" spans="1:10" ht="12.75">
      <c r="A372" s="81"/>
      <c r="B372" s="81"/>
      <c r="C372" s="148"/>
      <c r="D372" s="17"/>
      <c r="E372" s="122"/>
      <c r="F372" s="110"/>
      <c r="G372" s="4"/>
      <c r="H372" s="4"/>
      <c r="I372" s="4"/>
      <c r="J372" s="4"/>
    </row>
    <row r="373" spans="1:10" ht="12.75">
      <c r="A373" s="81"/>
      <c r="B373" s="81"/>
      <c r="C373" s="148"/>
      <c r="D373" s="17"/>
      <c r="E373" s="122"/>
      <c r="F373" s="110"/>
      <c r="G373" s="4"/>
      <c r="H373" s="4"/>
      <c r="I373" s="4"/>
      <c r="J373" s="4"/>
    </row>
    <row r="374" spans="1:10" ht="12.75">
      <c r="A374" s="81"/>
      <c r="B374" s="81"/>
      <c r="C374" s="148"/>
      <c r="D374" s="17"/>
      <c r="E374" s="122"/>
      <c r="F374" s="110"/>
      <c r="G374" s="4"/>
      <c r="H374" s="4"/>
      <c r="I374" s="4"/>
      <c r="J374" s="4"/>
    </row>
    <row r="375" spans="1:10" ht="12.75">
      <c r="A375" s="81"/>
      <c r="B375" s="81"/>
      <c r="C375" s="148"/>
      <c r="D375" s="17"/>
      <c r="E375" s="122"/>
      <c r="F375" s="110"/>
      <c r="G375" s="4"/>
      <c r="H375" s="4"/>
      <c r="I375" s="4"/>
      <c r="J375" s="4"/>
    </row>
    <row r="376" spans="1:10" ht="12.75">
      <c r="A376" s="81"/>
      <c r="B376" s="81"/>
      <c r="C376" s="148"/>
      <c r="D376" s="17"/>
      <c r="E376" s="122"/>
      <c r="F376" s="110"/>
      <c r="G376" s="4"/>
      <c r="H376" s="4"/>
      <c r="I376" s="4"/>
      <c r="J376" s="4"/>
    </row>
    <row r="377" spans="1:10" ht="12.75">
      <c r="A377" s="81"/>
      <c r="B377" s="81"/>
      <c r="C377" s="148"/>
      <c r="D377" s="17"/>
      <c r="E377" s="122"/>
      <c r="F377" s="110"/>
      <c r="G377" s="4"/>
      <c r="H377" s="4"/>
      <c r="I377" s="4"/>
      <c r="J377" s="4"/>
    </row>
    <row r="378" spans="1:10" ht="12.75">
      <c r="A378" s="81"/>
      <c r="B378" s="81"/>
      <c r="C378" s="148"/>
      <c r="D378" s="17"/>
      <c r="E378" s="122"/>
      <c r="F378" s="110"/>
      <c r="G378" s="4"/>
      <c r="H378" s="4"/>
      <c r="I378" s="4"/>
      <c r="J378" s="4"/>
    </row>
    <row r="379" spans="1:10" ht="12.75">
      <c r="A379" s="81"/>
      <c r="B379" s="81"/>
      <c r="C379" s="148"/>
      <c r="D379" s="17"/>
      <c r="E379" s="122"/>
      <c r="F379" s="110"/>
      <c r="G379" s="4"/>
      <c r="H379" s="4"/>
      <c r="I379" s="4"/>
      <c r="J379" s="4"/>
    </row>
    <row r="380" spans="1:10" ht="12.75">
      <c r="A380" s="81"/>
      <c r="B380" s="81"/>
      <c r="C380" s="148"/>
      <c r="D380" s="17"/>
      <c r="E380" s="122"/>
      <c r="F380" s="110"/>
      <c r="G380" s="4"/>
      <c r="H380" s="4"/>
      <c r="I380" s="4"/>
      <c r="J380" s="4"/>
    </row>
    <row r="381" spans="1:10" ht="12.75">
      <c r="A381" s="81"/>
      <c r="B381" s="81"/>
      <c r="C381" s="148"/>
      <c r="D381" s="17"/>
      <c r="E381" s="122"/>
      <c r="F381" s="110"/>
      <c r="G381" s="4"/>
      <c r="H381" s="4"/>
      <c r="I381" s="4"/>
      <c r="J381" s="4"/>
    </row>
    <row r="382" spans="1:10" ht="12.75">
      <c r="A382" s="81"/>
      <c r="B382" s="81"/>
      <c r="C382" s="148"/>
      <c r="D382" s="17"/>
      <c r="E382" s="122"/>
      <c r="F382" s="110"/>
      <c r="G382" s="4"/>
      <c r="H382" s="4"/>
      <c r="I382" s="4"/>
      <c r="J382" s="4"/>
    </row>
    <row r="383" spans="1:10" ht="12.75">
      <c r="A383" s="81"/>
      <c r="B383" s="81"/>
      <c r="C383" s="158" t="s">
        <v>332</v>
      </c>
      <c r="D383" s="240" t="s">
        <v>158</v>
      </c>
      <c r="E383" s="241"/>
      <c r="F383" s="241"/>
      <c r="G383" s="241"/>
      <c r="H383" s="241"/>
      <c r="I383" s="241"/>
      <c r="J383" s="242"/>
    </row>
    <row r="384" spans="1:10" ht="12.75">
      <c r="A384" s="81"/>
      <c r="B384" s="81"/>
      <c r="C384" s="97" t="s">
        <v>35</v>
      </c>
      <c r="D384" s="233" t="s">
        <v>164</v>
      </c>
      <c r="E384" s="234"/>
      <c r="F384" s="234"/>
      <c r="G384" s="102"/>
      <c r="H384" s="234"/>
      <c r="I384" s="234"/>
      <c r="J384" s="236"/>
    </row>
    <row r="385" spans="1:10" ht="12.75">
      <c r="A385" s="81"/>
      <c r="B385" s="81"/>
      <c r="C385" s="94" t="s">
        <v>285</v>
      </c>
      <c r="D385" s="326" t="s">
        <v>125</v>
      </c>
      <c r="E385" s="326" t="s">
        <v>286</v>
      </c>
      <c r="F385" s="326" t="s">
        <v>229</v>
      </c>
      <c r="G385" s="326" t="s">
        <v>126</v>
      </c>
      <c r="H385" s="326" t="s">
        <v>230</v>
      </c>
      <c r="I385" s="326"/>
      <c r="J385" s="326" t="s">
        <v>231</v>
      </c>
    </row>
    <row r="386" spans="1:10" ht="12.75">
      <c r="A386" s="81"/>
      <c r="B386" s="81"/>
      <c r="C386" s="97" t="s">
        <v>124</v>
      </c>
      <c r="D386" s="327"/>
      <c r="E386" s="327"/>
      <c r="F386" s="327"/>
      <c r="G386" s="327"/>
      <c r="H386" s="327"/>
      <c r="I386" s="326"/>
      <c r="J386" s="327"/>
    </row>
    <row r="387" spans="1:10" ht="12.75">
      <c r="A387" s="81"/>
      <c r="B387" s="81"/>
      <c r="C387" s="99" t="s">
        <v>129</v>
      </c>
      <c r="D387" s="327"/>
      <c r="E387" s="327"/>
      <c r="F387" s="327"/>
      <c r="G387" s="326"/>
      <c r="H387" s="50" t="s">
        <v>130</v>
      </c>
      <c r="I387" s="50" t="s">
        <v>131</v>
      </c>
      <c r="J387" s="326"/>
    </row>
    <row r="388" spans="1:10" ht="12.75">
      <c r="A388" s="81" t="str">
        <f>IF(AND(OR(E388&gt;0,E388&lt;&gt;""),G388&gt;1),RIGHT(10000+B388-G388+1,4)," ")</f>
        <v> </v>
      </c>
      <c r="B388" s="81" t="str">
        <f>IF(OR(E370&lt;0,E370&lt;&gt;""),RIGHT(10000+B370+G388,4),B370)</f>
        <v>0382</v>
      </c>
      <c r="C388" s="126" t="str">
        <f>IF(E388&gt;" ",IF(A388&lt;&gt;" ",CONCATENATE(A388,"-",B388),B388)," ")</f>
        <v>0382</v>
      </c>
      <c r="D388" s="146" t="s">
        <v>363</v>
      </c>
      <c r="E388" s="105" t="s">
        <v>4</v>
      </c>
      <c r="F388" s="106" t="s">
        <v>263</v>
      </c>
      <c r="G388" s="90">
        <f>SUM(H388+I388)</f>
        <v>1</v>
      </c>
      <c r="H388" s="106"/>
      <c r="I388" s="106">
        <v>1</v>
      </c>
      <c r="J388" s="91"/>
    </row>
    <row r="389" spans="1:10" ht="12.75">
      <c r="A389" s="81" t="str">
        <f>IF(AND(OR(E389&gt;0,E389&lt;&gt;""),G389&gt;1),RIGHT(10000+B389-G389+1,4)," ")</f>
        <v>0383</v>
      </c>
      <c r="B389" s="81" t="str">
        <f>IF(OR(E388&lt;0,E388&lt;&gt;""),RIGHT(10000+B388+G389,4),B388)</f>
        <v>0384</v>
      </c>
      <c r="C389" s="126" t="str">
        <f>IF(E389&gt;" ",IF(A389&lt;&gt;" ",CONCATENATE(A389,"-",B389),B389)," ")</f>
        <v>0383-0384</v>
      </c>
      <c r="D389" s="112" t="s">
        <v>364</v>
      </c>
      <c r="E389" s="122" t="s">
        <v>2</v>
      </c>
      <c r="F389" s="111" t="s">
        <v>136</v>
      </c>
      <c r="G389" s="110">
        <f>SUM(H389+I389)</f>
        <v>2</v>
      </c>
      <c r="H389" s="111">
        <v>2</v>
      </c>
      <c r="I389" s="111"/>
      <c r="J389" s="109"/>
    </row>
    <row r="390" spans="1:10" ht="12.75">
      <c r="A390" s="81" t="str">
        <f>IF(AND(OR(E390&gt;0,E390&lt;&gt;""),G390&gt;1),RIGHT(10000+B390-G390+1,4)," ")</f>
        <v>0385</v>
      </c>
      <c r="B390" s="81" t="str">
        <f>IF(OR(E389&lt;0,E389&lt;&gt;""),RIGHT(10000+B389+G390,4),B389)</f>
        <v>0388</v>
      </c>
      <c r="C390" s="126" t="str">
        <f>IF(E390&gt;" ",IF(A390&lt;&gt;" ",CONCATENATE(A390,"-",B390),B390)," ")</f>
        <v>0385-0388</v>
      </c>
      <c r="D390" s="136" t="s">
        <v>365</v>
      </c>
      <c r="E390" s="130" t="s">
        <v>2</v>
      </c>
      <c r="F390" s="174" t="s">
        <v>136</v>
      </c>
      <c r="G390" s="117">
        <f>SUM(H390+I390)</f>
        <v>4</v>
      </c>
      <c r="H390" s="119">
        <v>2</v>
      </c>
      <c r="I390" s="119">
        <v>2</v>
      </c>
      <c r="J390" s="120"/>
    </row>
    <row r="391" spans="1:10" ht="12.75">
      <c r="A391" s="81"/>
      <c r="B391" s="81"/>
      <c r="C391" s="147"/>
      <c r="D391" s="16" t="s">
        <v>235</v>
      </c>
      <c r="E391" s="122"/>
      <c r="F391" s="110"/>
      <c r="G391" s="132">
        <f>SUM(H391+I391)</f>
        <v>7</v>
      </c>
      <c r="H391" s="20">
        <f>SUM(H388:H390)</f>
        <v>4</v>
      </c>
      <c r="I391" s="20">
        <f>SUM(I388:I390)</f>
        <v>3</v>
      </c>
      <c r="J391" s="20"/>
    </row>
    <row r="392" spans="1:10" ht="12.75">
      <c r="A392" s="81"/>
      <c r="B392" s="81"/>
      <c r="C392" s="148"/>
      <c r="D392" s="17"/>
      <c r="E392" s="122"/>
      <c r="F392" s="110"/>
      <c r="G392" s="4"/>
      <c r="H392" s="4"/>
      <c r="I392" s="4"/>
      <c r="J392" s="4"/>
    </row>
    <row r="393" spans="1:10" ht="12.75">
      <c r="A393" s="81"/>
      <c r="B393" s="81"/>
      <c r="C393" s="148"/>
      <c r="D393" s="17"/>
      <c r="E393" s="122"/>
      <c r="F393" s="110"/>
      <c r="G393" s="4"/>
      <c r="H393" s="4"/>
      <c r="I393" s="4"/>
      <c r="J393" s="4"/>
    </row>
    <row r="394" spans="1:10" ht="12.75">
      <c r="A394" s="81"/>
      <c r="B394" s="81"/>
      <c r="C394" s="87" t="s">
        <v>332</v>
      </c>
      <c r="D394" s="237" t="s">
        <v>158</v>
      </c>
      <c r="E394" s="238"/>
      <c r="F394" s="238"/>
      <c r="G394" s="238"/>
      <c r="H394" s="238"/>
      <c r="I394" s="238"/>
      <c r="J394" s="239"/>
    </row>
    <row r="395" spans="1:10" ht="12.75">
      <c r="A395" s="81"/>
      <c r="B395" s="81"/>
      <c r="C395" s="94" t="s">
        <v>36</v>
      </c>
      <c r="D395" s="233" t="s">
        <v>165</v>
      </c>
      <c r="E395" s="234"/>
      <c r="F395" s="234"/>
      <c r="G395" s="102"/>
      <c r="H395" s="234"/>
      <c r="I395" s="234"/>
      <c r="J395" s="236"/>
    </row>
    <row r="396" spans="1:10" ht="12.75">
      <c r="A396" s="81"/>
      <c r="B396" s="81"/>
      <c r="C396" s="94" t="s">
        <v>285</v>
      </c>
      <c r="D396" s="326" t="s">
        <v>125</v>
      </c>
      <c r="E396" s="326" t="s">
        <v>286</v>
      </c>
      <c r="F396" s="326" t="s">
        <v>229</v>
      </c>
      <c r="G396" s="326" t="s">
        <v>126</v>
      </c>
      <c r="H396" s="326" t="s">
        <v>230</v>
      </c>
      <c r="I396" s="326"/>
      <c r="J396" s="326" t="s">
        <v>231</v>
      </c>
    </row>
    <row r="397" spans="1:10" ht="12.75">
      <c r="A397" s="81"/>
      <c r="B397" s="81"/>
      <c r="C397" s="97" t="s">
        <v>124</v>
      </c>
      <c r="D397" s="327"/>
      <c r="E397" s="327"/>
      <c r="F397" s="327"/>
      <c r="G397" s="327"/>
      <c r="H397" s="327"/>
      <c r="I397" s="326"/>
      <c r="J397" s="327"/>
    </row>
    <row r="398" spans="1:10" ht="12.75">
      <c r="A398" s="81"/>
      <c r="B398" s="81"/>
      <c r="C398" s="99" t="s">
        <v>129</v>
      </c>
      <c r="D398" s="327"/>
      <c r="E398" s="327"/>
      <c r="F398" s="327"/>
      <c r="G398" s="326"/>
      <c r="H398" s="50" t="s">
        <v>130</v>
      </c>
      <c r="I398" s="50" t="s">
        <v>131</v>
      </c>
      <c r="J398" s="326"/>
    </row>
    <row r="399" spans="1:10" ht="12.75">
      <c r="A399" s="81" t="str">
        <f>IF(AND(OR(E399&gt;0,E399&lt;&gt;""),G399&gt;1),RIGHT(10000+B399-G399+1,4)," ")</f>
        <v> </v>
      </c>
      <c r="B399" s="81" t="str">
        <f>IF(OR(E390&lt;0,E390&lt;&gt;""),RIGHT(10000+B390+G399,4),B390)</f>
        <v>0389</v>
      </c>
      <c r="C399" s="126" t="str">
        <f>IF(E399&gt;" ",IF(A399&lt;&gt;" ",CONCATENATE(A399,"-",B399),B399)," ")</f>
        <v>0389</v>
      </c>
      <c r="D399" s="146" t="s">
        <v>351</v>
      </c>
      <c r="E399" s="105" t="s">
        <v>4</v>
      </c>
      <c r="F399" s="106" t="s">
        <v>263</v>
      </c>
      <c r="G399" s="90">
        <f>SUM(H399+I399)</f>
        <v>1</v>
      </c>
      <c r="H399" s="106"/>
      <c r="I399" s="106">
        <v>1</v>
      </c>
      <c r="J399" s="91"/>
    </row>
    <row r="400" spans="1:10" ht="12.75">
      <c r="A400" s="81" t="str">
        <f>IF(AND(OR(E400&gt;0,E400&lt;&gt;""),G400&gt;1),RIGHT(10000+B400-G400+1,4)," ")</f>
        <v> </v>
      </c>
      <c r="B400" s="81" t="str">
        <f>IF(OR(E399&lt;0,E399&lt;&gt;""),RIGHT(10000+B399+G400,4),B399)</f>
        <v>0390</v>
      </c>
      <c r="C400" s="126" t="str">
        <f>IF(E400&gt;" ",IF(A400&lt;&gt;" ",CONCATENATE(A400,"-",B400),B400)," ")</f>
        <v>0390</v>
      </c>
      <c r="D400" s="112" t="s">
        <v>360</v>
      </c>
      <c r="E400" s="122" t="s">
        <v>2</v>
      </c>
      <c r="F400" s="111" t="s">
        <v>136</v>
      </c>
      <c r="G400" s="110">
        <f>SUM(H400+I400)</f>
        <v>1</v>
      </c>
      <c r="H400" s="111">
        <v>1</v>
      </c>
      <c r="I400" s="111"/>
      <c r="J400" s="109"/>
    </row>
    <row r="401" spans="1:10" ht="12.75">
      <c r="A401" s="81" t="str">
        <f>IF(AND(OR(E401&gt;0,E401&lt;&gt;""),G401&gt;1),RIGHT(10000+B401-G401+1,4)," ")</f>
        <v>0391</v>
      </c>
      <c r="B401" s="81" t="str">
        <f>IF(OR(E400&lt;0,E400&lt;&gt;""),RIGHT(10000+B400+G401,4),B400)</f>
        <v>0392</v>
      </c>
      <c r="C401" s="126" t="str">
        <f>IF(E401&gt;" ",IF(A401&lt;&gt;" ",CONCATENATE(A401,"-",B401),B401)," ")</f>
        <v>0391-0392</v>
      </c>
      <c r="D401" s="112" t="s">
        <v>353</v>
      </c>
      <c r="E401" s="130" t="s">
        <v>2</v>
      </c>
      <c r="F401" s="174" t="s">
        <v>136</v>
      </c>
      <c r="G401" s="110">
        <f>SUM(H401+I401)</f>
        <v>2</v>
      </c>
      <c r="H401" s="111">
        <v>2</v>
      </c>
      <c r="I401" s="111"/>
      <c r="J401" s="109"/>
    </row>
    <row r="402" spans="1:10" ht="12.75">
      <c r="A402" s="81"/>
      <c r="B402" s="81"/>
      <c r="C402" s="175"/>
      <c r="D402" s="16" t="s">
        <v>235</v>
      </c>
      <c r="E402" s="122"/>
      <c r="F402" s="110"/>
      <c r="G402" s="51">
        <f>SUM(H402:I402)</f>
        <v>4</v>
      </c>
      <c r="H402" s="178">
        <f>SUM(H399:H401)</f>
        <v>3</v>
      </c>
      <c r="I402" s="178">
        <f>SUM(I399:I401)</f>
        <v>1</v>
      </c>
      <c r="J402" s="179"/>
    </row>
    <row r="403" spans="1:10" ht="12.75">
      <c r="A403" s="81"/>
      <c r="B403" s="81"/>
      <c r="C403" s="148"/>
      <c r="D403" s="17"/>
      <c r="E403" s="122"/>
      <c r="F403" s="110"/>
      <c r="G403" s="4"/>
      <c r="H403" s="4"/>
      <c r="I403" s="4"/>
      <c r="J403" s="4"/>
    </row>
    <row r="404" spans="1:10" ht="12.75">
      <c r="A404" s="81"/>
      <c r="B404" s="81"/>
      <c r="C404" s="148"/>
      <c r="D404" s="17"/>
      <c r="E404" s="122"/>
      <c r="F404" s="110"/>
      <c r="G404" s="4"/>
      <c r="H404" s="4"/>
      <c r="I404" s="4"/>
      <c r="J404" s="4"/>
    </row>
    <row r="405" spans="1:10" ht="12.75">
      <c r="A405" s="81"/>
      <c r="B405" s="81"/>
      <c r="C405" s="148"/>
      <c r="D405" s="17"/>
      <c r="E405" s="122"/>
      <c r="F405" s="110"/>
      <c r="G405" s="4"/>
      <c r="H405" s="4"/>
      <c r="I405" s="4"/>
      <c r="J405" s="4"/>
    </row>
    <row r="406" spans="1:10" ht="12.75">
      <c r="A406" s="81"/>
      <c r="B406" s="81"/>
      <c r="C406" s="148"/>
      <c r="D406" s="17"/>
      <c r="E406" s="122"/>
      <c r="F406" s="110"/>
      <c r="G406" s="4"/>
      <c r="H406" s="4"/>
      <c r="I406" s="4"/>
      <c r="J406" s="4"/>
    </row>
    <row r="407" spans="1:10" ht="12.75">
      <c r="A407" s="81"/>
      <c r="B407" s="81"/>
      <c r="C407" s="148"/>
      <c r="D407" s="17"/>
      <c r="E407" s="122"/>
      <c r="F407" s="110"/>
      <c r="G407" s="4"/>
      <c r="H407" s="4"/>
      <c r="I407" s="4"/>
      <c r="J407" s="4"/>
    </row>
    <row r="408" spans="1:10" ht="12.75">
      <c r="A408" s="81"/>
      <c r="B408" s="81"/>
      <c r="C408" s="148"/>
      <c r="D408" s="17"/>
      <c r="E408" s="122"/>
      <c r="F408" s="110"/>
      <c r="G408" s="4"/>
      <c r="H408" s="4"/>
      <c r="I408" s="4"/>
      <c r="J408" s="4"/>
    </row>
    <row r="409" spans="1:10" ht="12.75">
      <c r="A409" s="81"/>
      <c r="B409" s="81"/>
      <c r="C409" s="148"/>
      <c r="D409" s="17"/>
      <c r="E409" s="122"/>
      <c r="F409" s="110"/>
      <c r="G409" s="4"/>
      <c r="H409" s="4"/>
      <c r="I409" s="4"/>
      <c r="J409" s="4"/>
    </row>
    <row r="410" spans="1:10" ht="12.75">
      <c r="A410" s="81"/>
      <c r="B410" s="81"/>
      <c r="C410" s="148"/>
      <c r="D410" s="17"/>
      <c r="E410" s="122"/>
      <c r="F410" s="110"/>
      <c r="G410" s="4"/>
      <c r="H410" s="4"/>
      <c r="I410" s="4"/>
      <c r="J410" s="4"/>
    </row>
    <row r="411" spans="1:10" ht="12.75">
      <c r="A411" s="81"/>
      <c r="B411" s="81"/>
      <c r="C411" s="148"/>
      <c r="D411" s="17"/>
      <c r="E411" s="122"/>
      <c r="F411" s="110"/>
      <c r="G411" s="4"/>
      <c r="H411" s="4"/>
      <c r="I411" s="4"/>
      <c r="J411" s="4"/>
    </row>
    <row r="412" spans="1:10" ht="12.75">
      <c r="A412" s="81"/>
      <c r="B412" s="81"/>
      <c r="C412" s="148"/>
      <c r="D412" s="17"/>
      <c r="E412" s="122"/>
      <c r="F412" s="110"/>
      <c r="G412" s="4"/>
      <c r="H412" s="4"/>
      <c r="I412" s="4"/>
      <c r="J412" s="4"/>
    </row>
    <row r="413" spans="1:10" ht="12.75">
      <c r="A413" s="81"/>
      <c r="B413" s="81"/>
      <c r="C413" s="148"/>
      <c r="D413" s="17"/>
      <c r="E413" s="122"/>
      <c r="F413" s="110"/>
      <c r="G413" s="4"/>
      <c r="H413" s="4"/>
      <c r="I413" s="4"/>
      <c r="J413" s="4"/>
    </row>
    <row r="414" spans="1:10" ht="12.75">
      <c r="A414" s="81"/>
      <c r="B414" s="81"/>
      <c r="C414" s="148"/>
      <c r="D414" s="17"/>
      <c r="E414" s="122"/>
      <c r="F414" s="110"/>
      <c r="G414" s="4"/>
      <c r="H414" s="4"/>
      <c r="I414" s="4"/>
      <c r="J414" s="4"/>
    </row>
    <row r="415" spans="1:10" ht="12.75">
      <c r="A415" s="81"/>
      <c r="B415" s="81"/>
      <c r="C415" s="148"/>
      <c r="D415" s="17"/>
      <c r="E415" s="122"/>
      <c r="F415" s="110"/>
      <c r="G415" s="4"/>
      <c r="H415" s="4"/>
      <c r="I415" s="4"/>
      <c r="J415" s="4"/>
    </row>
    <row r="416" spans="1:10" ht="12.75">
      <c r="A416" s="81"/>
      <c r="B416" s="81"/>
      <c r="C416" s="148"/>
      <c r="D416" s="17"/>
      <c r="E416" s="122"/>
      <c r="F416" s="110"/>
      <c r="G416" s="4"/>
      <c r="H416" s="4"/>
      <c r="I416" s="4"/>
      <c r="J416" s="4"/>
    </row>
    <row r="417" spans="1:10" ht="12.75">
      <c r="A417" s="81"/>
      <c r="B417" s="81"/>
      <c r="C417" s="158" t="s">
        <v>332</v>
      </c>
      <c r="D417" s="138" t="s">
        <v>158</v>
      </c>
      <c r="E417" s="227"/>
      <c r="F417" s="227"/>
      <c r="G417" s="227"/>
      <c r="H417" s="227"/>
      <c r="I417" s="227"/>
      <c r="J417" s="228"/>
    </row>
    <row r="418" spans="1:10" ht="12.75">
      <c r="A418" s="81"/>
      <c r="B418" s="81"/>
      <c r="C418" s="97" t="s">
        <v>37</v>
      </c>
      <c r="D418" s="19" t="s">
        <v>166</v>
      </c>
      <c r="E418" s="229"/>
      <c r="F418" s="229"/>
      <c r="G418" s="21"/>
      <c r="H418" s="229"/>
      <c r="I418" s="229"/>
      <c r="J418" s="230"/>
    </row>
    <row r="419" spans="1:10" ht="12.75">
      <c r="A419" s="81"/>
      <c r="B419" s="81"/>
      <c r="C419" s="94" t="s">
        <v>285</v>
      </c>
      <c r="D419" s="326" t="s">
        <v>125</v>
      </c>
      <c r="E419" s="326" t="s">
        <v>286</v>
      </c>
      <c r="F419" s="326" t="s">
        <v>229</v>
      </c>
      <c r="G419" s="326" t="s">
        <v>126</v>
      </c>
      <c r="H419" s="326" t="s">
        <v>230</v>
      </c>
      <c r="I419" s="326"/>
      <c r="J419" s="326" t="s">
        <v>231</v>
      </c>
    </row>
    <row r="420" spans="1:10" ht="12.75">
      <c r="A420" s="81"/>
      <c r="B420" s="81"/>
      <c r="C420" s="97" t="s">
        <v>124</v>
      </c>
      <c r="D420" s="327"/>
      <c r="E420" s="327"/>
      <c r="F420" s="327"/>
      <c r="G420" s="327"/>
      <c r="H420" s="327"/>
      <c r="I420" s="326"/>
      <c r="J420" s="327"/>
    </row>
    <row r="421" spans="1:10" ht="12.75">
      <c r="A421" s="81"/>
      <c r="B421" s="81"/>
      <c r="C421" s="99" t="s">
        <v>129</v>
      </c>
      <c r="D421" s="327"/>
      <c r="E421" s="327"/>
      <c r="F421" s="327"/>
      <c r="G421" s="326"/>
      <c r="H421" s="50" t="s">
        <v>130</v>
      </c>
      <c r="I421" s="50" t="s">
        <v>131</v>
      </c>
      <c r="J421" s="326"/>
    </row>
    <row r="422" spans="1:10" ht="12.75">
      <c r="A422" s="81" t="str">
        <f>IF(AND(OR(E422&gt;0,E422&lt;&gt;""),G422&gt;1),RIGHT(10000+B422-G422+1,4)," ")</f>
        <v> </v>
      </c>
      <c r="B422" s="81" t="str">
        <f>IF(OR(E401&lt;0,E401&lt;&gt;""),RIGHT(10000+B401+G422,4),B84)</f>
        <v>0393</v>
      </c>
      <c r="C422" s="126" t="str">
        <f>IF(E422&gt;" ",IF(A422&lt;&gt;" ",CONCATENATE(A422,"-",B422),B422)," ")</f>
        <v>0393</v>
      </c>
      <c r="D422" s="146" t="s">
        <v>351</v>
      </c>
      <c r="E422" s="105" t="s">
        <v>4</v>
      </c>
      <c r="F422" s="106" t="s">
        <v>263</v>
      </c>
      <c r="G422" s="90">
        <f>SUM(H422+I422)</f>
        <v>1</v>
      </c>
      <c r="H422" s="106"/>
      <c r="I422" s="106">
        <v>1</v>
      </c>
      <c r="J422" s="91"/>
    </row>
    <row r="423" spans="1:10" ht="12.75">
      <c r="A423" s="81" t="str">
        <f>IF(AND(OR(E423&gt;0,E423&lt;&gt;""),G423&gt;1),RIGHT(10000+B423-G423+1,4)," ")</f>
        <v> </v>
      </c>
      <c r="B423" s="81" t="str">
        <f>IF(OR(E422&lt;0,E422&lt;&gt;""),RIGHT(10000+B422+G423,4),B422)</f>
        <v>0394</v>
      </c>
      <c r="C423" s="126" t="str">
        <f>IF(E423&gt;" ",IF(A423&lt;&gt;" ",CONCATENATE(A423,"-",B423),B423)," ")</f>
        <v>0394</v>
      </c>
      <c r="D423" s="112" t="s">
        <v>352</v>
      </c>
      <c r="E423" s="122" t="s">
        <v>2</v>
      </c>
      <c r="F423" s="111" t="s">
        <v>136</v>
      </c>
      <c r="G423" s="110">
        <f>SUM(H423+I423)</f>
        <v>1</v>
      </c>
      <c r="H423" s="111">
        <v>1</v>
      </c>
      <c r="I423" s="111"/>
      <c r="J423" s="109"/>
    </row>
    <row r="424" spans="1:10" ht="12.75">
      <c r="A424" s="81" t="str">
        <f>IF(AND(OR(E424&gt;0,E424&lt;&gt;""),G424&gt;1),RIGHT(10000+B424-G424+1,4)," ")</f>
        <v> </v>
      </c>
      <c r="B424" s="81" t="str">
        <f>IF(OR(E423&lt;0,E423&lt;&gt;""),RIGHT(10000+B423+G424,4),B423)</f>
        <v>0395</v>
      </c>
      <c r="C424" s="126" t="str">
        <f>IF(E424&gt;" ",IF(A424&lt;&gt;" ",CONCATENATE(A424,"-",B424),B424)," ")</f>
        <v>0395</v>
      </c>
      <c r="D424" s="112" t="s">
        <v>367</v>
      </c>
      <c r="E424" s="122" t="s">
        <v>2</v>
      </c>
      <c r="F424" s="111" t="s">
        <v>136</v>
      </c>
      <c r="G424" s="110">
        <f>SUM(H424+I424)</f>
        <v>1</v>
      </c>
      <c r="H424" s="111">
        <v>1</v>
      </c>
      <c r="I424" s="111"/>
      <c r="J424" s="109"/>
    </row>
    <row r="425" spans="1:10" ht="12.75">
      <c r="A425" s="81" t="str">
        <f>IF(AND(OR(E425&gt;0,E425&lt;&gt;""),G425&gt;1),RIGHT(10000+B425-G425+1,4)," ")</f>
        <v>0396</v>
      </c>
      <c r="B425" s="81" t="str">
        <f>IF(OR(E424&lt;0,E424&lt;&gt;""),RIGHT(10000+B424+G425,4),B424)</f>
        <v>0397</v>
      </c>
      <c r="C425" s="126" t="str">
        <f>IF(E425&gt;" ",IF(A425&lt;&gt;" ",CONCATENATE(A425,"-",B425),B425)," ")</f>
        <v>0396-0397</v>
      </c>
      <c r="D425" s="136" t="s">
        <v>353</v>
      </c>
      <c r="E425" s="130" t="s">
        <v>2</v>
      </c>
      <c r="F425" s="174" t="s">
        <v>136</v>
      </c>
      <c r="G425" s="117">
        <f>SUM(H425+I425)</f>
        <v>2</v>
      </c>
      <c r="H425" s="119">
        <v>1</v>
      </c>
      <c r="I425" s="119">
        <v>1</v>
      </c>
      <c r="J425" s="109"/>
    </row>
    <row r="426" spans="1:10" ht="12.75">
      <c r="A426" s="81"/>
      <c r="B426" s="81"/>
      <c r="C426" s="147"/>
      <c r="D426" s="16" t="s">
        <v>235</v>
      </c>
      <c r="E426" s="122"/>
      <c r="F426" s="110"/>
      <c r="G426" s="25">
        <f>SUM(H426:I426)</f>
        <v>5</v>
      </c>
      <c r="H426" s="11">
        <f>SUM(H422:H425)</f>
        <v>3</v>
      </c>
      <c r="I426" s="11">
        <f>SUM(I422:I425)</f>
        <v>2</v>
      </c>
      <c r="J426" s="11"/>
    </row>
    <row r="427" spans="1:10" ht="12.75">
      <c r="A427" s="81"/>
      <c r="B427" s="81"/>
      <c r="C427" s="148"/>
      <c r="D427" s="17"/>
      <c r="E427" s="122"/>
      <c r="F427" s="110"/>
      <c r="G427" s="4"/>
      <c r="H427" s="4"/>
      <c r="I427" s="4"/>
      <c r="J427" s="4"/>
    </row>
    <row r="428" spans="1:10" ht="12.75">
      <c r="A428" s="81"/>
      <c r="B428" s="81"/>
      <c r="C428" s="148"/>
      <c r="D428" s="17"/>
      <c r="E428" s="122"/>
      <c r="F428" s="110"/>
      <c r="G428" s="4"/>
      <c r="H428" s="4"/>
      <c r="I428" s="4"/>
      <c r="J428" s="4"/>
    </row>
    <row r="429" spans="1:10" ht="12.75">
      <c r="A429" s="81"/>
      <c r="B429" s="81"/>
      <c r="C429" s="87" t="s">
        <v>332</v>
      </c>
      <c r="D429" s="237" t="s">
        <v>158</v>
      </c>
      <c r="E429" s="238"/>
      <c r="F429" s="238"/>
      <c r="G429" s="238"/>
      <c r="H429" s="238"/>
      <c r="I429" s="238"/>
      <c r="J429" s="239"/>
    </row>
    <row r="430" spans="1:10" ht="12.75">
      <c r="A430" s="81"/>
      <c r="B430" s="81"/>
      <c r="C430" s="94" t="s">
        <v>38</v>
      </c>
      <c r="D430" s="233" t="s">
        <v>167</v>
      </c>
      <c r="E430" s="234"/>
      <c r="F430" s="234"/>
      <c r="G430" s="102"/>
      <c r="H430" s="234"/>
      <c r="I430" s="234"/>
      <c r="J430" s="236"/>
    </row>
    <row r="431" spans="1:10" ht="12.75">
      <c r="A431" s="81"/>
      <c r="B431" s="81"/>
      <c r="C431" s="94" t="s">
        <v>285</v>
      </c>
      <c r="D431" s="326" t="s">
        <v>125</v>
      </c>
      <c r="E431" s="326" t="s">
        <v>286</v>
      </c>
      <c r="F431" s="326" t="s">
        <v>229</v>
      </c>
      <c r="G431" s="326" t="s">
        <v>126</v>
      </c>
      <c r="H431" s="326" t="s">
        <v>230</v>
      </c>
      <c r="I431" s="326"/>
      <c r="J431" s="326" t="s">
        <v>231</v>
      </c>
    </row>
    <row r="432" spans="1:10" ht="12.75">
      <c r="A432" s="81"/>
      <c r="B432" s="81"/>
      <c r="C432" s="97" t="s">
        <v>124</v>
      </c>
      <c r="D432" s="327"/>
      <c r="E432" s="327"/>
      <c r="F432" s="327"/>
      <c r="G432" s="327"/>
      <c r="H432" s="327"/>
      <c r="I432" s="326"/>
      <c r="J432" s="327"/>
    </row>
    <row r="433" spans="1:10" ht="12.75">
      <c r="A433" s="81"/>
      <c r="B433" s="81"/>
      <c r="C433" s="99" t="s">
        <v>129</v>
      </c>
      <c r="D433" s="327"/>
      <c r="E433" s="327"/>
      <c r="F433" s="327"/>
      <c r="G433" s="326"/>
      <c r="H433" s="50" t="s">
        <v>130</v>
      </c>
      <c r="I433" s="50" t="s">
        <v>131</v>
      </c>
      <c r="J433" s="326"/>
    </row>
    <row r="434" spans="1:10" ht="12.75">
      <c r="A434" s="81" t="str">
        <f>IF(AND(OR(E434&gt;0,E434&lt;&gt;""),G434&gt;1),RIGHT(10000+B434-G434+1,4)," ")</f>
        <v> </v>
      </c>
      <c r="B434" s="81" t="str">
        <f>IF(OR(E425&lt;0,E425&lt;&gt;""),RIGHT(10000+B425+G434,4),B425)</f>
        <v>0398</v>
      </c>
      <c r="C434" s="126" t="str">
        <f>IF(E434&gt;" ",IF(A434&lt;&gt;" ",CONCATENATE(A434,"-",B434),B434)," ")</f>
        <v>0398</v>
      </c>
      <c r="D434" s="146" t="s">
        <v>355</v>
      </c>
      <c r="E434" s="105" t="s">
        <v>4</v>
      </c>
      <c r="F434" s="106" t="s">
        <v>263</v>
      </c>
      <c r="G434" s="90">
        <f aca="true" t="shared" si="40" ref="G434:G439">SUM(H434+I434)</f>
        <v>1</v>
      </c>
      <c r="H434" s="106"/>
      <c r="I434" s="106">
        <v>1</v>
      </c>
      <c r="J434" s="91"/>
    </row>
    <row r="435" spans="1:10" ht="12.75">
      <c r="A435" s="81" t="str">
        <f>IF(AND(OR(E435&gt;0,E435&lt;&gt;""),G435&gt;1),RIGHT(10000+B435-G435+1,4)," ")</f>
        <v> </v>
      </c>
      <c r="B435" s="81" t="str">
        <f>IF(OR(E434&lt;0,E434&lt;&gt;""),RIGHT(10000+B434+G435,4),B434)</f>
        <v>0399</v>
      </c>
      <c r="C435" s="126" t="str">
        <f>IF(E435&gt;" ",IF(A435&lt;&gt;" ",CONCATENATE(A435,"-",B435),B435)," ")</f>
        <v>0399</v>
      </c>
      <c r="D435" s="112" t="s">
        <v>356</v>
      </c>
      <c r="E435" s="122" t="s">
        <v>2</v>
      </c>
      <c r="F435" s="111" t="s">
        <v>136</v>
      </c>
      <c r="G435" s="110">
        <f t="shared" si="40"/>
        <v>1</v>
      </c>
      <c r="H435" s="111">
        <v>1</v>
      </c>
      <c r="I435" s="111"/>
      <c r="J435" s="109"/>
    </row>
    <row r="436" spans="1:10" ht="12.75">
      <c r="A436" s="81" t="str">
        <f>IF(AND(OR(E436&gt;0,E436&lt;&gt;""),G436&gt;1),RIGHT(10000+B436-G436+1,4)," ")</f>
        <v> </v>
      </c>
      <c r="B436" s="81" t="str">
        <f>IF(OR(E435&lt;0,E435&lt;&gt;""),RIGHT(10000+B435+G436,4),B435)</f>
        <v>0400</v>
      </c>
      <c r="C436" s="126" t="str">
        <f>IF(E436&gt;" ",IF(A436&lt;&gt;" ",CONCATENATE(A436,"-",B436),B436)," ")</f>
        <v>0400</v>
      </c>
      <c r="D436" s="112" t="s">
        <v>367</v>
      </c>
      <c r="E436" s="122" t="s">
        <v>2</v>
      </c>
      <c r="F436" s="111" t="s">
        <v>136</v>
      </c>
      <c r="G436" s="110">
        <f t="shared" si="40"/>
        <v>1</v>
      </c>
      <c r="H436" s="111">
        <v>1</v>
      </c>
      <c r="I436" s="111"/>
      <c r="J436" s="109"/>
    </row>
    <row r="437" spans="1:10" ht="12.75">
      <c r="A437" s="81" t="str">
        <f>IF(AND(OR(E437&gt;0,E437&lt;&gt;""),G437&gt;1),RIGHT(10000+B437-G437+1,4)," ")</f>
        <v>0401</v>
      </c>
      <c r="B437" s="81" t="str">
        <f>IF(OR(E436&lt;0,E436&lt;&gt;""),RIGHT(10000+B436+G437,4),B436)</f>
        <v>0410</v>
      </c>
      <c r="C437" s="126" t="str">
        <f>IF(E437&gt;" ",IF(A437&lt;&gt;" ",CONCATENATE(A437,"-",B437),B437)," ")</f>
        <v>0401-0410</v>
      </c>
      <c r="D437" s="136" t="s">
        <v>353</v>
      </c>
      <c r="E437" s="130" t="s">
        <v>2</v>
      </c>
      <c r="F437" s="174" t="s">
        <v>136</v>
      </c>
      <c r="G437" s="117">
        <f t="shared" si="40"/>
        <v>10</v>
      </c>
      <c r="H437" s="119">
        <v>6</v>
      </c>
      <c r="I437" s="119">
        <v>4</v>
      </c>
      <c r="J437" s="109"/>
    </row>
    <row r="438" spans="1:10" ht="12.75">
      <c r="A438" s="81"/>
      <c r="B438" s="81"/>
      <c r="C438" s="147"/>
      <c r="D438" s="16" t="s">
        <v>235</v>
      </c>
      <c r="E438" s="122"/>
      <c r="F438" s="110"/>
      <c r="G438" s="25">
        <f t="shared" si="40"/>
        <v>13</v>
      </c>
      <c r="H438" s="11">
        <f>SUM(H434:H437)</f>
        <v>8</v>
      </c>
      <c r="I438" s="11">
        <f>SUM(I434:I437)</f>
        <v>5</v>
      </c>
      <c r="J438" s="11"/>
    </row>
    <row r="439" spans="1:10" ht="12.75">
      <c r="A439" s="81"/>
      <c r="B439" s="81"/>
      <c r="C439" s="147"/>
      <c r="D439" s="16" t="s">
        <v>232</v>
      </c>
      <c r="E439" s="122"/>
      <c r="F439" s="110"/>
      <c r="G439" s="132">
        <f t="shared" si="40"/>
        <v>82</v>
      </c>
      <c r="H439" s="20">
        <f>SUM(H289+H302+H323+H334+H359+H371+H391+H402+H426+H438)</f>
        <v>54</v>
      </c>
      <c r="I439" s="20">
        <f>SUM(I289+I302+I323+I334+I359+I371+I391+I402+I426+I438)</f>
        <v>28</v>
      </c>
      <c r="J439" s="182"/>
    </row>
    <row r="440" spans="1:10" ht="12.75">
      <c r="A440" s="81"/>
      <c r="B440" s="81"/>
      <c r="C440" s="148"/>
      <c r="D440" s="17"/>
      <c r="E440" s="122"/>
      <c r="F440" s="110"/>
      <c r="G440" s="4"/>
      <c r="H440" s="4"/>
      <c r="I440" s="4"/>
      <c r="J440" s="183"/>
    </row>
    <row r="441" spans="1:10" ht="12.75">
      <c r="A441" s="81"/>
      <c r="B441" s="81"/>
      <c r="C441" s="148"/>
      <c r="D441" s="17"/>
      <c r="E441" s="122"/>
      <c r="F441" s="110"/>
      <c r="G441" s="4"/>
      <c r="H441" s="4"/>
      <c r="I441" s="4"/>
      <c r="J441" s="183"/>
    </row>
    <row r="442" spans="1:10" ht="12.75">
      <c r="A442" s="81"/>
      <c r="B442" s="81"/>
      <c r="C442" s="148"/>
      <c r="D442" s="17"/>
      <c r="E442" s="122"/>
      <c r="F442" s="110"/>
      <c r="G442" s="4"/>
      <c r="H442" s="4"/>
      <c r="I442" s="4"/>
      <c r="J442" s="183"/>
    </row>
    <row r="443" spans="1:10" ht="12.75">
      <c r="A443" s="81"/>
      <c r="B443" s="81"/>
      <c r="C443" s="148"/>
      <c r="D443" s="17"/>
      <c r="E443" s="122"/>
      <c r="F443" s="110"/>
      <c r="G443" s="4"/>
      <c r="H443" s="4"/>
      <c r="I443" s="4"/>
      <c r="J443" s="183"/>
    </row>
    <row r="444" spans="1:10" ht="12.75">
      <c r="A444" s="81"/>
      <c r="B444" s="81"/>
      <c r="C444" s="148"/>
      <c r="D444" s="17"/>
      <c r="E444" s="122"/>
      <c r="F444" s="110"/>
      <c r="G444" s="4"/>
      <c r="H444" s="4"/>
      <c r="I444" s="4"/>
      <c r="J444" s="183"/>
    </row>
    <row r="445" spans="1:10" ht="12.75">
      <c r="A445" s="81"/>
      <c r="B445" s="81"/>
      <c r="C445" s="148"/>
      <c r="D445" s="17"/>
      <c r="E445" s="122"/>
      <c r="F445" s="110"/>
      <c r="G445" s="4"/>
      <c r="H445" s="4"/>
      <c r="I445" s="4"/>
      <c r="J445" s="183"/>
    </row>
    <row r="446" spans="1:10" ht="12.75">
      <c r="A446" s="81"/>
      <c r="B446" s="81"/>
      <c r="C446" s="148"/>
      <c r="D446" s="17"/>
      <c r="E446" s="122"/>
      <c r="F446" s="110"/>
      <c r="G446" s="4"/>
      <c r="H446" s="4"/>
      <c r="I446" s="4"/>
      <c r="J446" s="183"/>
    </row>
    <row r="447" spans="1:10" ht="12.75">
      <c r="A447" s="81"/>
      <c r="B447" s="81"/>
      <c r="C447" s="148"/>
      <c r="D447" s="17"/>
      <c r="E447" s="122"/>
      <c r="F447" s="110"/>
      <c r="G447" s="4"/>
      <c r="H447" s="4"/>
      <c r="I447" s="4"/>
      <c r="J447" s="183"/>
    </row>
    <row r="448" spans="1:10" ht="12.75">
      <c r="A448" s="81"/>
      <c r="B448" s="81"/>
      <c r="C448" s="148"/>
      <c r="D448" s="17"/>
      <c r="E448" s="122"/>
      <c r="F448" s="110"/>
      <c r="G448" s="4"/>
      <c r="H448" s="4"/>
      <c r="I448" s="4"/>
      <c r="J448" s="183"/>
    </row>
    <row r="449" spans="1:10" ht="12.75">
      <c r="A449" s="81"/>
      <c r="B449" s="81"/>
      <c r="C449" s="148"/>
      <c r="D449" s="17"/>
      <c r="E449" s="122"/>
      <c r="F449" s="110"/>
      <c r="G449" s="4"/>
      <c r="H449" s="4"/>
      <c r="I449" s="4"/>
      <c r="J449" s="183"/>
    </row>
    <row r="450" spans="1:10" ht="12.75">
      <c r="A450" s="81"/>
      <c r="B450" s="81"/>
      <c r="C450" s="148"/>
      <c r="D450" s="17"/>
      <c r="E450" s="122"/>
      <c r="F450" s="110"/>
      <c r="G450" s="4"/>
      <c r="H450" s="4"/>
      <c r="I450" s="4"/>
      <c r="J450" s="183"/>
    </row>
    <row r="451" spans="1:10" ht="12.75">
      <c r="A451" s="81"/>
      <c r="B451" s="81"/>
      <c r="C451" s="87" t="s">
        <v>335</v>
      </c>
      <c r="D451" s="237" t="s">
        <v>168</v>
      </c>
      <c r="E451" s="238"/>
      <c r="F451" s="238"/>
      <c r="G451" s="93"/>
      <c r="H451" s="238"/>
      <c r="I451" s="238"/>
      <c r="J451" s="239"/>
    </row>
    <row r="452" spans="1:10" ht="12.75">
      <c r="A452" s="81"/>
      <c r="B452" s="81"/>
      <c r="C452" s="152"/>
      <c r="D452" s="243" t="s">
        <v>142</v>
      </c>
      <c r="E452" s="234"/>
      <c r="F452" s="234"/>
      <c r="G452" s="102"/>
      <c r="H452" s="234"/>
      <c r="I452" s="234"/>
      <c r="J452" s="236"/>
    </row>
    <row r="453" spans="1:10" ht="12.75">
      <c r="A453" s="81"/>
      <c r="B453" s="81"/>
      <c r="C453" s="94" t="s">
        <v>285</v>
      </c>
      <c r="D453" s="326" t="s">
        <v>125</v>
      </c>
      <c r="E453" s="326" t="s">
        <v>286</v>
      </c>
      <c r="F453" s="326" t="s">
        <v>229</v>
      </c>
      <c r="G453" s="326" t="s">
        <v>126</v>
      </c>
      <c r="H453" s="326" t="s">
        <v>230</v>
      </c>
      <c r="I453" s="326"/>
      <c r="J453" s="326" t="s">
        <v>231</v>
      </c>
    </row>
    <row r="454" spans="1:10" ht="12.75">
      <c r="A454" s="81"/>
      <c r="B454" s="81"/>
      <c r="C454" s="97" t="s">
        <v>124</v>
      </c>
      <c r="D454" s="327"/>
      <c r="E454" s="327"/>
      <c r="F454" s="327"/>
      <c r="G454" s="327"/>
      <c r="H454" s="327"/>
      <c r="I454" s="326"/>
      <c r="J454" s="327"/>
    </row>
    <row r="455" spans="1:10" ht="12.75">
      <c r="A455" s="81"/>
      <c r="B455" s="81"/>
      <c r="C455" s="99" t="s">
        <v>129</v>
      </c>
      <c r="D455" s="327"/>
      <c r="E455" s="327"/>
      <c r="F455" s="327"/>
      <c r="G455" s="326"/>
      <c r="H455" s="50" t="s">
        <v>130</v>
      </c>
      <c r="I455" s="50" t="s">
        <v>131</v>
      </c>
      <c r="J455" s="326"/>
    </row>
    <row r="456" spans="1:10" ht="12.75">
      <c r="A456" s="81" t="str">
        <f>IF(AND(OR(E456&gt;0,E456&lt;&gt;""),G456&gt;1),RIGHT(10000+B456-G456+1,4)," ")</f>
        <v> </v>
      </c>
      <c r="B456" s="81" t="str">
        <f>IF(OR(E437&lt;0,E437&lt;&gt;""),RIGHT(10000+B437+G456,4),B437)</f>
        <v>0411</v>
      </c>
      <c r="C456" s="126" t="str">
        <f>IF(E456&gt;" ",IF(A456&lt;&gt;" ",CONCATENATE(A456,"-",B456),B456)," ")</f>
        <v>0411</v>
      </c>
      <c r="D456" s="153" t="s">
        <v>369</v>
      </c>
      <c r="E456" s="105" t="s">
        <v>1</v>
      </c>
      <c r="F456" s="106" t="s">
        <v>133</v>
      </c>
      <c r="G456" s="90">
        <f>SUM(H456+I456)</f>
        <v>1</v>
      </c>
      <c r="H456" s="106"/>
      <c r="I456" s="106">
        <v>1</v>
      </c>
      <c r="J456" s="109"/>
    </row>
    <row r="457" spans="1:10" ht="12.75">
      <c r="A457" s="81" t="str">
        <f>IF(AND(OR(E457&gt;0,E457&lt;&gt;""),G457&gt;1),RIGHT(10000+B457-G457+1,4)," ")</f>
        <v> </v>
      </c>
      <c r="B457" s="81" t="str">
        <f>IF(OR(E456&lt;0,E456&lt;&gt;""),RIGHT(10000+B456+G457,4),B456)</f>
        <v>0412</v>
      </c>
      <c r="C457" s="126" t="str">
        <f>IF(E457&gt;" ",IF(A457&lt;&gt;" ",CONCATENATE(A457,"-",B457),B457)," ")</f>
        <v>0412</v>
      </c>
      <c r="D457" s="143" t="s">
        <v>370</v>
      </c>
      <c r="E457" s="105" t="s">
        <v>3</v>
      </c>
      <c r="F457" s="109" t="s">
        <v>138</v>
      </c>
      <c r="G457" s="111">
        <f>SUM(H457+I457)</f>
        <v>1</v>
      </c>
      <c r="H457" s="184">
        <v>1</v>
      </c>
      <c r="I457" s="111"/>
      <c r="J457" s="109"/>
    </row>
    <row r="458" spans="1:10" ht="12.75">
      <c r="A458" s="81" t="str">
        <f>IF(AND(OR(E458&gt;0,E458&lt;&gt;""),G458&gt;1),RIGHT(10000+B458-G458+1,4)," ")</f>
        <v> </v>
      </c>
      <c r="B458" s="81" t="str">
        <f>IF(OR(E457&lt;0,E457&lt;&gt;""),RIGHT(10000+B457+G458,4),B457)</f>
        <v>0413</v>
      </c>
      <c r="C458" s="126" t="str">
        <f>IF(E458&gt;" ",IF(A458&lt;&gt;" ",CONCATENATE(A458,"-",B458),B458)," ")</f>
        <v>0413</v>
      </c>
      <c r="D458" s="162" t="s">
        <v>371</v>
      </c>
      <c r="E458" s="163" t="s">
        <v>3</v>
      </c>
      <c r="F458" s="169" t="s">
        <v>138</v>
      </c>
      <c r="G458" s="117">
        <f>SUM(H458+I458)</f>
        <v>1</v>
      </c>
      <c r="H458" s="118">
        <v>1</v>
      </c>
      <c r="I458" s="119"/>
      <c r="J458" s="109"/>
    </row>
    <row r="459" spans="1:10" ht="12.75">
      <c r="A459" s="81"/>
      <c r="B459" s="81"/>
      <c r="C459" s="147"/>
      <c r="D459" s="134" t="s">
        <v>236</v>
      </c>
      <c r="E459" s="122"/>
      <c r="F459" s="110"/>
      <c r="G459" s="11">
        <f>SUM(H459+I459)</f>
        <v>3</v>
      </c>
      <c r="H459" s="123">
        <f>SUM(H456:H458)</f>
        <v>2</v>
      </c>
      <c r="I459" s="11">
        <f>SUM(I456:I458)</f>
        <v>1</v>
      </c>
      <c r="J459" s="12"/>
    </row>
    <row r="460" spans="1:10" ht="12.75">
      <c r="A460" s="81"/>
      <c r="B460" s="81"/>
      <c r="C460" s="148"/>
      <c r="D460" s="17"/>
      <c r="E460" s="122"/>
      <c r="F460" s="110"/>
      <c r="G460" s="4"/>
      <c r="H460" s="4"/>
      <c r="I460" s="4"/>
      <c r="J460" s="4"/>
    </row>
    <row r="461" spans="1:10" ht="12.75">
      <c r="A461" s="81"/>
      <c r="B461" s="81"/>
      <c r="C461" s="148"/>
      <c r="D461" s="17"/>
      <c r="E461" s="122"/>
      <c r="F461" s="110"/>
      <c r="G461" s="4"/>
      <c r="H461" s="4"/>
      <c r="I461" s="4"/>
      <c r="J461" s="4"/>
    </row>
    <row r="462" spans="1:10" ht="12.75">
      <c r="A462" s="81"/>
      <c r="B462" s="81"/>
      <c r="C462" s="87" t="s">
        <v>335</v>
      </c>
      <c r="D462" s="18" t="s">
        <v>168</v>
      </c>
      <c r="E462" s="224"/>
      <c r="F462" s="224"/>
      <c r="G462" s="224"/>
      <c r="H462" s="224"/>
      <c r="I462" s="224"/>
      <c r="J462" s="226"/>
    </row>
    <row r="463" spans="1:10" ht="12.75">
      <c r="A463" s="81"/>
      <c r="B463" s="81"/>
      <c r="C463" s="94" t="s">
        <v>340</v>
      </c>
      <c r="D463" s="19" t="s">
        <v>169</v>
      </c>
      <c r="E463" s="229"/>
      <c r="F463" s="21"/>
      <c r="G463" s="21"/>
      <c r="H463" s="229"/>
      <c r="I463" s="229"/>
      <c r="J463" s="230"/>
    </row>
    <row r="464" spans="1:10" ht="12.75">
      <c r="A464" s="81"/>
      <c r="B464" s="81"/>
      <c r="C464" s="94" t="s">
        <v>285</v>
      </c>
      <c r="D464" s="326" t="s">
        <v>125</v>
      </c>
      <c r="E464" s="326" t="s">
        <v>286</v>
      </c>
      <c r="F464" s="326" t="s">
        <v>229</v>
      </c>
      <c r="G464" s="326" t="s">
        <v>126</v>
      </c>
      <c r="H464" s="326" t="s">
        <v>230</v>
      </c>
      <c r="I464" s="326"/>
      <c r="J464" s="326" t="s">
        <v>231</v>
      </c>
    </row>
    <row r="465" spans="1:10" ht="12.75">
      <c r="A465" s="81"/>
      <c r="B465" s="81"/>
      <c r="C465" s="97" t="s">
        <v>124</v>
      </c>
      <c r="D465" s="327"/>
      <c r="E465" s="327"/>
      <c r="F465" s="327"/>
      <c r="G465" s="327"/>
      <c r="H465" s="327"/>
      <c r="I465" s="326"/>
      <c r="J465" s="327"/>
    </row>
    <row r="466" spans="1:10" ht="12.75">
      <c r="A466" s="81"/>
      <c r="B466" s="81"/>
      <c r="C466" s="99" t="s">
        <v>129</v>
      </c>
      <c r="D466" s="327"/>
      <c r="E466" s="327"/>
      <c r="F466" s="327"/>
      <c r="G466" s="326"/>
      <c r="H466" s="50" t="s">
        <v>130</v>
      </c>
      <c r="I466" s="50" t="s">
        <v>131</v>
      </c>
      <c r="J466" s="326"/>
    </row>
    <row r="467" spans="1:10" ht="12.75">
      <c r="A467" s="81" t="str">
        <f>IF(AND(OR(E467&gt;0,E467&lt;&gt;""),G467&gt;1),RIGHT(10000+B467-G467+1,4)," ")</f>
        <v> </v>
      </c>
      <c r="B467" s="81" t="str">
        <f>IF(OR(E458&lt;0,E458&lt;&gt;""),RIGHT(10000+B458+G467,4),B458)</f>
        <v>0414</v>
      </c>
      <c r="C467" s="126" t="str">
        <f>IF(E467&gt;" ",IF(A467&lt;&gt;" ",CONCATENATE(A467,"-",B467),B467)," ")</f>
        <v>0414</v>
      </c>
      <c r="D467" s="146" t="s">
        <v>373</v>
      </c>
      <c r="E467" s="105" t="s">
        <v>4</v>
      </c>
      <c r="F467" s="106" t="s">
        <v>263</v>
      </c>
      <c r="G467" s="90">
        <f>SUM(H467+I467)</f>
        <v>1</v>
      </c>
      <c r="H467" s="106"/>
      <c r="I467" s="106">
        <v>1</v>
      </c>
      <c r="J467" s="109"/>
    </row>
    <row r="468" spans="1:10" ht="12.75">
      <c r="A468" s="81" t="str">
        <f>IF(AND(OR(E468&gt;0,E468&lt;&gt;""),G468&gt;1),RIGHT(10000+B468-G468+1,4)," ")</f>
        <v>0415</v>
      </c>
      <c r="B468" s="81" t="str">
        <f>IF(OR(E467&lt;0,E467&lt;&gt;""),RIGHT(10000+B467+G468,4),B467)</f>
        <v>0419</v>
      </c>
      <c r="C468" s="126" t="str">
        <f>IF(E468&gt;" ",IF(A468&lt;&gt;" ",CONCATENATE(A468,"-",B468),B468)," ")</f>
        <v>0415-0419</v>
      </c>
      <c r="D468" s="112" t="s">
        <v>356</v>
      </c>
      <c r="E468" s="122" t="s">
        <v>2</v>
      </c>
      <c r="F468" s="111" t="s">
        <v>136</v>
      </c>
      <c r="G468" s="110">
        <f>SUM(H468+I468)</f>
        <v>5</v>
      </c>
      <c r="H468" s="111">
        <v>5</v>
      </c>
      <c r="I468" s="111"/>
      <c r="J468" s="109"/>
    </row>
    <row r="469" spans="1:10" ht="12.75">
      <c r="A469" s="81" t="str">
        <f>IF(AND(OR(E469&gt;0,E469&lt;&gt;""),G469&gt;1),RIGHT(10000+B469-G469+1,4)," ")</f>
        <v>0420</v>
      </c>
      <c r="B469" s="81" t="str">
        <f>IF(OR(E468&lt;0,E468&lt;&gt;""),RIGHT(10000+B468+G469,4),B468)</f>
        <v>0427</v>
      </c>
      <c r="C469" s="126" t="str">
        <f>IF(E469&gt;" ",IF(A469&lt;&gt;" ",CONCATENATE(A469,"-",B469),B469)," ")</f>
        <v>0420-0427</v>
      </c>
      <c r="D469" s="112" t="s">
        <v>374</v>
      </c>
      <c r="E469" s="122" t="s">
        <v>2</v>
      </c>
      <c r="F469" s="111" t="s">
        <v>136</v>
      </c>
      <c r="G469" s="110">
        <f>SUM(H469+I469)</f>
        <v>8</v>
      </c>
      <c r="H469" s="111">
        <v>8</v>
      </c>
      <c r="I469" s="111"/>
      <c r="J469" s="109"/>
    </row>
    <row r="470" spans="1:10" ht="12.75">
      <c r="A470" s="81" t="str">
        <f>IF(AND(OR(E470&gt;0,E470&lt;&gt;""),G470&gt;1),RIGHT(10000+B470-G470+1,4)," ")</f>
        <v>0428</v>
      </c>
      <c r="B470" s="81" t="str">
        <f>IF(OR(E469&lt;0,E469&lt;&gt;""),RIGHT(10000+B469+G470,4),B469)</f>
        <v>0439</v>
      </c>
      <c r="C470" s="126" t="str">
        <f>IF(E470&gt;" ",IF(A470&lt;&gt;" ",CONCATENATE(A470,"-",B470),B470)," ")</f>
        <v>0428-0439</v>
      </c>
      <c r="D470" s="112" t="s">
        <v>375</v>
      </c>
      <c r="E470" s="130" t="s">
        <v>2</v>
      </c>
      <c r="F470" s="174" t="s">
        <v>136</v>
      </c>
      <c r="G470" s="110">
        <f>SUM(H470+I470)</f>
        <v>12</v>
      </c>
      <c r="H470" s="111">
        <v>8</v>
      </c>
      <c r="I470" s="111">
        <v>4</v>
      </c>
      <c r="J470" s="109"/>
    </row>
    <row r="471" spans="1:10" ht="12.75">
      <c r="A471" s="81"/>
      <c r="B471" s="81"/>
      <c r="C471" s="171"/>
      <c r="D471" s="16" t="s">
        <v>235</v>
      </c>
      <c r="E471" s="122"/>
      <c r="F471" s="110"/>
      <c r="G471" s="50">
        <f>SUM(H471+I471)</f>
        <v>26</v>
      </c>
      <c r="H471" s="50">
        <f>SUM(H467:H470)</f>
        <v>21</v>
      </c>
      <c r="I471" s="50">
        <f>SUM(I467:I470)</f>
        <v>5</v>
      </c>
      <c r="J471" s="50"/>
    </row>
    <row r="472" spans="1:10" ht="12.75">
      <c r="A472" s="81"/>
      <c r="B472" s="81"/>
      <c r="C472" s="148"/>
      <c r="D472" s="17"/>
      <c r="E472" s="122"/>
      <c r="F472" s="110"/>
      <c r="G472" s="4"/>
      <c r="H472" s="4"/>
      <c r="I472" s="4"/>
      <c r="J472" s="4"/>
    </row>
    <row r="473" spans="1:10" ht="12.75">
      <c r="A473" s="81"/>
      <c r="B473" s="81"/>
      <c r="C473" s="148"/>
      <c r="D473" s="17"/>
      <c r="E473" s="122"/>
      <c r="F473" s="110"/>
      <c r="G473" s="4"/>
      <c r="H473" s="4"/>
      <c r="I473" s="4"/>
      <c r="J473" s="4"/>
    </row>
    <row r="474" spans="1:10" ht="12.75">
      <c r="A474" s="81"/>
      <c r="B474" s="81"/>
      <c r="C474" s="148"/>
      <c r="D474" s="17"/>
      <c r="E474" s="122"/>
      <c r="F474" s="110"/>
      <c r="G474" s="4"/>
      <c r="H474" s="4"/>
      <c r="I474" s="4"/>
      <c r="J474" s="4"/>
    </row>
    <row r="475" spans="1:10" ht="12.75">
      <c r="A475" s="81"/>
      <c r="B475" s="81"/>
      <c r="C475" s="148"/>
      <c r="D475" s="17"/>
      <c r="E475" s="122"/>
      <c r="F475" s="110"/>
      <c r="G475" s="4"/>
      <c r="H475" s="4"/>
      <c r="I475" s="4"/>
      <c r="J475" s="4"/>
    </row>
    <row r="476" spans="1:10" ht="12.75">
      <c r="A476" s="81"/>
      <c r="B476" s="81"/>
      <c r="C476" s="148"/>
      <c r="D476" s="17"/>
      <c r="E476" s="122"/>
      <c r="F476" s="110"/>
      <c r="G476" s="4"/>
      <c r="H476" s="4"/>
      <c r="I476" s="4"/>
      <c r="J476" s="4"/>
    </row>
    <row r="477" spans="1:10" ht="12.75">
      <c r="A477" s="81"/>
      <c r="B477" s="81"/>
      <c r="C477" s="148"/>
      <c r="D477" s="17"/>
      <c r="E477" s="122"/>
      <c r="F477" s="110"/>
      <c r="G477" s="4"/>
      <c r="H477" s="4"/>
      <c r="I477" s="4"/>
      <c r="J477" s="4"/>
    </row>
    <row r="478" spans="1:10" ht="12.75">
      <c r="A478" s="81"/>
      <c r="B478" s="81"/>
      <c r="C478" s="148"/>
      <c r="D478" s="17"/>
      <c r="E478" s="122"/>
      <c r="F478" s="110"/>
      <c r="G478" s="4"/>
      <c r="H478" s="4"/>
      <c r="I478" s="4"/>
      <c r="J478" s="4"/>
    </row>
    <row r="479" spans="1:10" ht="12.75">
      <c r="A479" s="81"/>
      <c r="B479" s="81"/>
      <c r="C479" s="148"/>
      <c r="D479" s="17"/>
      <c r="E479" s="122"/>
      <c r="F479" s="110"/>
      <c r="G479" s="4"/>
      <c r="H479" s="4"/>
      <c r="I479" s="4"/>
      <c r="J479" s="4"/>
    </row>
    <row r="480" spans="1:10" ht="12.75">
      <c r="A480" s="81"/>
      <c r="B480" s="81"/>
      <c r="C480" s="148"/>
      <c r="D480" s="17"/>
      <c r="E480" s="122"/>
      <c r="F480" s="110"/>
      <c r="G480" s="4"/>
      <c r="H480" s="4"/>
      <c r="I480" s="4"/>
      <c r="J480" s="4"/>
    </row>
    <row r="481" spans="1:10" ht="12.75">
      <c r="A481" s="81"/>
      <c r="B481" s="81"/>
      <c r="C481" s="148"/>
      <c r="D481" s="17"/>
      <c r="E481" s="122"/>
      <c r="F481" s="110"/>
      <c r="G481" s="4"/>
      <c r="H481" s="4"/>
      <c r="I481" s="4"/>
      <c r="J481" s="4"/>
    </row>
    <row r="482" spans="1:10" ht="12.75">
      <c r="A482" s="81"/>
      <c r="B482" s="81"/>
      <c r="C482" s="148"/>
      <c r="D482" s="17"/>
      <c r="E482" s="122"/>
      <c r="F482" s="110"/>
      <c r="G482" s="4"/>
      <c r="H482" s="4"/>
      <c r="I482" s="4"/>
      <c r="J482" s="4"/>
    </row>
    <row r="483" spans="1:10" ht="12.75">
      <c r="A483" s="81"/>
      <c r="B483" s="81"/>
      <c r="C483" s="148"/>
      <c r="D483" s="17"/>
      <c r="E483" s="122"/>
      <c r="F483" s="110"/>
      <c r="G483" s="4"/>
      <c r="H483" s="4"/>
      <c r="I483" s="4"/>
      <c r="J483" s="4"/>
    </row>
    <row r="484" spans="1:10" ht="12.75">
      <c r="A484" s="81"/>
      <c r="B484" s="81"/>
      <c r="C484" s="148"/>
      <c r="D484" s="17"/>
      <c r="E484" s="122"/>
      <c r="F484" s="110"/>
      <c r="G484" s="4"/>
      <c r="H484" s="4"/>
      <c r="I484" s="4"/>
      <c r="J484" s="4"/>
    </row>
    <row r="485" spans="1:10" ht="12.75">
      <c r="A485" s="81"/>
      <c r="B485" s="81"/>
      <c r="C485" s="158" t="s">
        <v>335</v>
      </c>
      <c r="D485" s="159" t="s">
        <v>168</v>
      </c>
      <c r="E485" s="227"/>
      <c r="F485" s="227"/>
      <c r="G485" s="227"/>
      <c r="H485" s="227"/>
      <c r="I485" s="227"/>
      <c r="J485" s="228"/>
    </row>
    <row r="486" spans="1:10" ht="12.75">
      <c r="A486" s="81"/>
      <c r="B486" s="81"/>
      <c r="C486" s="97" t="s">
        <v>346</v>
      </c>
      <c r="D486" s="19" t="s">
        <v>170</v>
      </c>
      <c r="E486" s="229"/>
      <c r="F486" s="21"/>
      <c r="G486" s="21"/>
      <c r="H486" s="229"/>
      <c r="I486" s="229"/>
      <c r="J486" s="230"/>
    </row>
    <row r="487" spans="1:10" ht="12.75">
      <c r="A487" s="81"/>
      <c r="B487" s="81"/>
      <c r="C487" s="94" t="s">
        <v>285</v>
      </c>
      <c r="D487" s="326" t="s">
        <v>125</v>
      </c>
      <c r="E487" s="326" t="s">
        <v>286</v>
      </c>
      <c r="F487" s="326" t="s">
        <v>229</v>
      </c>
      <c r="G487" s="326" t="s">
        <v>126</v>
      </c>
      <c r="H487" s="326" t="s">
        <v>230</v>
      </c>
      <c r="I487" s="326"/>
      <c r="J487" s="326" t="s">
        <v>231</v>
      </c>
    </row>
    <row r="488" spans="1:10" ht="12.75">
      <c r="A488" s="81"/>
      <c r="B488" s="81"/>
      <c r="C488" s="97" t="s">
        <v>124</v>
      </c>
      <c r="D488" s="327"/>
      <c r="E488" s="327"/>
      <c r="F488" s="327"/>
      <c r="G488" s="327"/>
      <c r="H488" s="327"/>
      <c r="I488" s="326"/>
      <c r="J488" s="327"/>
    </row>
    <row r="489" spans="1:10" ht="12.75">
      <c r="A489" s="81"/>
      <c r="B489" s="81"/>
      <c r="C489" s="99" t="s">
        <v>129</v>
      </c>
      <c r="D489" s="327"/>
      <c r="E489" s="327"/>
      <c r="F489" s="327"/>
      <c r="G489" s="326"/>
      <c r="H489" s="50" t="s">
        <v>130</v>
      </c>
      <c r="I489" s="50" t="s">
        <v>131</v>
      </c>
      <c r="J489" s="326"/>
    </row>
    <row r="490" spans="1:10" ht="12.75">
      <c r="A490" s="81" t="str">
        <f>IF(AND(OR(E490&gt;0,E490&lt;&gt;""),G490&gt;1),RIGHT(10000+B490-G490+1,4)," ")</f>
        <v> </v>
      </c>
      <c r="B490" s="81" t="str">
        <f>IF(OR(E470&lt;0,E470&lt;&gt;""),RIGHT(10000+B470+G490,4),B470)</f>
        <v>0440</v>
      </c>
      <c r="C490" s="126" t="str">
        <f>IF(E490&gt;" ",IF(A490&lt;&gt;" ",CONCATENATE(A490,"-",B490),B490)," ")</f>
        <v>0440</v>
      </c>
      <c r="D490" s="146" t="s">
        <v>373</v>
      </c>
      <c r="E490" s="105" t="s">
        <v>4</v>
      </c>
      <c r="F490" s="106" t="s">
        <v>263</v>
      </c>
      <c r="G490" s="90">
        <f>SUM(H490+I490)</f>
        <v>1</v>
      </c>
      <c r="H490" s="106"/>
      <c r="I490" s="106">
        <v>1</v>
      </c>
      <c r="J490" s="109"/>
    </row>
    <row r="491" spans="1:10" ht="12.75">
      <c r="A491" s="81" t="str">
        <f>IF(AND(OR(E491&gt;0,E491&lt;&gt;""),G491&gt;1),RIGHT(10000+B491-G491+1,4)," ")</f>
        <v> </v>
      </c>
      <c r="B491" s="81" t="str">
        <f>IF(OR(E490&lt;0,E490&lt;&gt;""),RIGHT(10000+B490+G491,4),B490)</f>
        <v>0441</v>
      </c>
      <c r="C491" s="126" t="str">
        <f>IF(E491&gt;" ",IF(A491&lt;&gt;" ",CONCATENATE(A491,"-",B491),B491)," ")</f>
        <v>0441</v>
      </c>
      <c r="D491" s="112" t="s">
        <v>348</v>
      </c>
      <c r="E491" s="122" t="s">
        <v>2</v>
      </c>
      <c r="F491" s="111" t="s">
        <v>136</v>
      </c>
      <c r="G491" s="110">
        <f>SUM(H491+I491)</f>
        <v>1</v>
      </c>
      <c r="H491" s="111">
        <v>1</v>
      </c>
      <c r="I491" s="111"/>
      <c r="J491" s="109"/>
    </row>
    <row r="492" spans="1:10" ht="12.75">
      <c r="A492" s="81" t="str">
        <f>IF(AND(OR(E492&gt;0,E492&lt;&gt;""),G492&gt;1),RIGHT(10000+B492-G492+1,4)," ")</f>
        <v> </v>
      </c>
      <c r="B492" s="81" t="str">
        <f>IF(OR(E491&lt;0,E491&lt;&gt;""),RIGHT(10000+B491+G492,4),B491)</f>
        <v>0442</v>
      </c>
      <c r="C492" s="126" t="str">
        <f>IF(E492&gt;" ",IF(A492&lt;&gt;" ",CONCATENATE(A492,"-",B492),B492)," ")</f>
        <v>0442</v>
      </c>
      <c r="D492" s="112" t="s">
        <v>377</v>
      </c>
      <c r="E492" s="122" t="s">
        <v>2</v>
      </c>
      <c r="F492" s="111" t="s">
        <v>136</v>
      </c>
      <c r="G492" s="110">
        <f>SUM(H492+I492)</f>
        <v>1</v>
      </c>
      <c r="H492" s="111">
        <v>1</v>
      </c>
      <c r="I492" s="111"/>
      <c r="J492" s="109"/>
    </row>
    <row r="493" spans="1:10" ht="12.75">
      <c r="A493" s="81" t="str">
        <f>IF(AND(OR(E493&gt;0,E493&lt;&gt;""),G493&gt;1),RIGHT(10000+B493-G493+1,4)," ")</f>
        <v>0443</v>
      </c>
      <c r="B493" s="81" t="str">
        <f>IF(OR(E492&lt;0,E492&lt;&gt;""),RIGHT(10000+B492+G493,4),B492)</f>
        <v>0451</v>
      </c>
      <c r="C493" s="126" t="str">
        <f>IF(E493&gt;" ",IF(A493&lt;&gt;" ",CONCATENATE(A493,"-",B493),B493)," ")</f>
        <v>0443-0451</v>
      </c>
      <c r="D493" s="136" t="s">
        <v>349</v>
      </c>
      <c r="E493" s="180" t="s">
        <v>2</v>
      </c>
      <c r="F493" s="167" t="s">
        <v>136</v>
      </c>
      <c r="G493" s="117">
        <f>SUM(H493+I493)</f>
        <v>9</v>
      </c>
      <c r="H493" s="119">
        <v>5</v>
      </c>
      <c r="I493" s="119">
        <v>4</v>
      </c>
      <c r="J493" s="109"/>
    </row>
    <row r="494" spans="1:10" ht="12.75">
      <c r="A494" s="81"/>
      <c r="B494" s="81"/>
      <c r="C494" s="147"/>
      <c r="D494" s="16" t="s">
        <v>235</v>
      </c>
      <c r="E494" s="122"/>
      <c r="F494" s="110"/>
      <c r="G494" s="11">
        <f>SUM(H494+I494)</f>
        <v>12</v>
      </c>
      <c r="H494" s="11">
        <f>SUM(H490:H493)</f>
        <v>7</v>
      </c>
      <c r="I494" s="11">
        <f>SUM(I490:I493)</f>
        <v>5</v>
      </c>
      <c r="J494" s="11"/>
    </row>
    <row r="495" spans="1:10" ht="12.75">
      <c r="A495" s="81"/>
      <c r="B495" s="81"/>
      <c r="C495" s="148"/>
      <c r="D495" s="17"/>
      <c r="E495" s="122"/>
      <c r="F495" s="110"/>
      <c r="G495" s="4"/>
      <c r="H495" s="4"/>
      <c r="I495" s="4"/>
      <c r="J495" s="4"/>
    </row>
    <row r="496" spans="1:10" ht="12.75">
      <c r="A496" s="81"/>
      <c r="B496" s="81"/>
      <c r="C496" s="148"/>
      <c r="D496" s="17"/>
      <c r="E496" s="122"/>
      <c r="F496" s="110"/>
      <c r="G496" s="4"/>
      <c r="H496" s="4"/>
      <c r="I496" s="4"/>
      <c r="J496" s="4"/>
    </row>
    <row r="497" spans="1:10" ht="12.75">
      <c r="A497" s="81"/>
      <c r="B497" s="81"/>
      <c r="C497" s="185" t="s">
        <v>335</v>
      </c>
      <c r="D497" s="18" t="s">
        <v>168</v>
      </c>
      <c r="E497" s="224"/>
      <c r="F497" s="224"/>
      <c r="G497" s="224"/>
      <c r="H497" s="224"/>
      <c r="I497" s="224"/>
      <c r="J497" s="226"/>
    </row>
    <row r="498" spans="1:10" ht="12.75">
      <c r="A498" s="81"/>
      <c r="B498" s="81"/>
      <c r="C498" s="94" t="s">
        <v>350</v>
      </c>
      <c r="D498" s="19" t="s">
        <v>171</v>
      </c>
      <c r="E498" s="229"/>
      <c r="F498" s="229"/>
      <c r="G498" s="21"/>
      <c r="H498" s="229"/>
      <c r="I498" s="229"/>
      <c r="J498" s="230"/>
    </row>
    <row r="499" spans="1:10" ht="12.75">
      <c r="A499" s="81"/>
      <c r="B499" s="81"/>
      <c r="C499" s="94" t="s">
        <v>285</v>
      </c>
      <c r="D499" s="326" t="s">
        <v>125</v>
      </c>
      <c r="E499" s="326" t="s">
        <v>286</v>
      </c>
      <c r="F499" s="326" t="s">
        <v>229</v>
      </c>
      <c r="G499" s="326" t="s">
        <v>126</v>
      </c>
      <c r="H499" s="326" t="s">
        <v>230</v>
      </c>
      <c r="I499" s="326"/>
      <c r="J499" s="326" t="s">
        <v>231</v>
      </c>
    </row>
    <row r="500" spans="1:10" ht="12.75">
      <c r="A500" s="81"/>
      <c r="B500" s="81"/>
      <c r="C500" s="97" t="s">
        <v>124</v>
      </c>
      <c r="D500" s="327"/>
      <c r="E500" s="327"/>
      <c r="F500" s="327"/>
      <c r="G500" s="327"/>
      <c r="H500" s="327"/>
      <c r="I500" s="326"/>
      <c r="J500" s="327"/>
    </row>
    <row r="501" spans="1:10" ht="12.75">
      <c r="A501" s="81"/>
      <c r="B501" s="81"/>
      <c r="C501" s="99" t="s">
        <v>129</v>
      </c>
      <c r="D501" s="327"/>
      <c r="E501" s="327"/>
      <c r="F501" s="327"/>
      <c r="G501" s="326"/>
      <c r="H501" s="50" t="s">
        <v>130</v>
      </c>
      <c r="I501" s="50" t="s">
        <v>131</v>
      </c>
      <c r="J501" s="326"/>
    </row>
    <row r="502" spans="1:10" ht="12.75">
      <c r="A502" s="81" t="str">
        <f>IF(AND(OR(E502&gt;0,E502&lt;&gt;""),G502&gt;1),RIGHT(10000+B502-G502+1,4)," ")</f>
        <v> </v>
      </c>
      <c r="B502" s="81" t="str">
        <f>IF(OR(E493&lt;0,E493&lt;&gt;""),RIGHT(10000+B493+G502,4),B493)</f>
        <v>0452</v>
      </c>
      <c r="C502" s="126" t="str">
        <f>IF(E502&gt;" ",IF(A502&lt;&gt;" ",CONCATENATE(A502,"-",B502),B502)," ")</f>
        <v>0452</v>
      </c>
      <c r="D502" s="104" t="s">
        <v>379</v>
      </c>
      <c r="E502" s="105" t="s">
        <v>4</v>
      </c>
      <c r="F502" s="106" t="s">
        <v>263</v>
      </c>
      <c r="G502" s="90">
        <f>SUM(H502+I502)</f>
        <v>1</v>
      </c>
      <c r="H502" s="106"/>
      <c r="I502" s="106">
        <v>1</v>
      </c>
      <c r="J502" s="109"/>
    </row>
    <row r="503" spans="1:10" ht="12.75">
      <c r="A503" s="81" t="str">
        <f>IF(AND(OR(E503&gt;0,E503&lt;&gt;""),G503&gt;1),RIGHT(10000+B503-G503+1,4)," ")</f>
        <v> </v>
      </c>
      <c r="B503" s="81" t="str">
        <f>IF(OR(E502&lt;0,E502&lt;&gt;""),RIGHT(10000+B502+G503,4),B502)</f>
        <v>0453</v>
      </c>
      <c r="C503" s="126" t="str">
        <f>IF(E503&gt;" ",IF(A503&lt;&gt;" ",CONCATENATE(A503,"-",B503),B503)," ")</f>
        <v>0453</v>
      </c>
      <c r="D503" s="108" t="s">
        <v>380</v>
      </c>
      <c r="E503" s="105" t="s">
        <v>2</v>
      </c>
      <c r="F503" s="109" t="s">
        <v>136</v>
      </c>
      <c r="G503" s="110">
        <f>SUM(H503+I503)</f>
        <v>1</v>
      </c>
      <c r="H503" s="111">
        <v>1</v>
      </c>
      <c r="I503" s="111"/>
      <c r="J503" s="109"/>
    </row>
    <row r="504" spans="1:10" ht="12.75">
      <c r="A504" s="81" t="str">
        <f>IF(AND(OR(E504&gt;0,E504&lt;&gt;""),G504&gt;1),RIGHT(10000+B504-G504+1,4)," ")</f>
        <v>0454</v>
      </c>
      <c r="B504" s="81" t="str">
        <f>IF(OR(E503&lt;0,E503&lt;&gt;""),RIGHT(10000+B503+G504,4),B503)</f>
        <v>0458</v>
      </c>
      <c r="C504" s="126" t="str">
        <f>IF(E504&gt;" ",IF(A504&lt;&gt;" ",CONCATENATE(A504,"-",B504),B504)," ")</f>
        <v>0454-0458</v>
      </c>
      <c r="D504" s="143" t="s">
        <v>349</v>
      </c>
      <c r="E504" s="105" t="s">
        <v>2</v>
      </c>
      <c r="F504" s="109" t="s">
        <v>136</v>
      </c>
      <c r="G504" s="111">
        <f>SUM(H504+I504)</f>
        <v>5</v>
      </c>
      <c r="H504" s="111">
        <v>3</v>
      </c>
      <c r="I504" s="111">
        <v>2</v>
      </c>
      <c r="J504" s="111"/>
    </row>
    <row r="505" spans="1:10" ht="12.75">
      <c r="A505" s="81" t="str">
        <f>IF(AND(OR(E505&gt;0,E505&lt;&gt;""),G505&gt;1),RIGHT(10000+B505-G505+1,4)," ")</f>
        <v> </v>
      </c>
      <c r="B505" s="81" t="str">
        <f>IF(OR(E504&lt;0,E504&lt;&gt;""),RIGHT(10000+B504+G505,4),B504)</f>
        <v>0459</v>
      </c>
      <c r="C505" s="126" t="str">
        <f>IF(E505&gt;" ",IF(A505&lt;&gt;" ",CONCATENATE(A505,"-",B505),B505)," ")</f>
        <v>0459</v>
      </c>
      <c r="D505" s="162" t="s">
        <v>381</v>
      </c>
      <c r="E505" s="163" t="s">
        <v>3</v>
      </c>
      <c r="F505" s="169" t="s">
        <v>138</v>
      </c>
      <c r="G505" s="111">
        <f>SUM(H505+I505)</f>
        <v>1</v>
      </c>
      <c r="H505" s="117">
        <v>0</v>
      </c>
      <c r="I505" s="119">
        <v>1</v>
      </c>
      <c r="J505" s="120"/>
    </row>
    <row r="506" spans="1:10" ht="12.75">
      <c r="A506" s="81"/>
      <c r="B506" s="81"/>
      <c r="C506" s="147"/>
      <c r="D506" s="16" t="s">
        <v>235</v>
      </c>
      <c r="E506" s="122"/>
      <c r="F506" s="110"/>
      <c r="G506" s="11">
        <f>SUM(H506+I506)</f>
        <v>8</v>
      </c>
      <c r="H506" s="123">
        <f>SUM(H502:H505)</f>
        <v>4</v>
      </c>
      <c r="I506" s="11">
        <f>SUM(I502:I505)</f>
        <v>4</v>
      </c>
      <c r="J506" s="11"/>
    </row>
    <row r="507" spans="1:10" ht="12.75">
      <c r="A507" s="81"/>
      <c r="B507" s="81"/>
      <c r="C507" s="148"/>
      <c r="D507" s="17"/>
      <c r="E507" s="122"/>
      <c r="F507" s="110"/>
      <c r="G507" s="4"/>
      <c r="H507" s="4"/>
      <c r="I507" s="4"/>
      <c r="J507" s="4"/>
    </row>
    <row r="508" spans="1:10" ht="12.75">
      <c r="A508" s="81"/>
      <c r="B508" s="81"/>
      <c r="C508" s="148"/>
      <c r="D508" s="17"/>
      <c r="E508" s="122"/>
      <c r="F508" s="110"/>
      <c r="G508" s="4"/>
      <c r="H508" s="4"/>
      <c r="I508" s="4"/>
      <c r="J508" s="4"/>
    </row>
    <row r="509" spans="1:10" ht="12.75">
      <c r="A509" s="81"/>
      <c r="B509" s="81"/>
      <c r="C509" s="148"/>
      <c r="D509" s="17"/>
      <c r="E509" s="122"/>
      <c r="F509" s="110"/>
      <c r="G509" s="4"/>
      <c r="H509" s="4"/>
      <c r="I509" s="4"/>
      <c r="J509" s="4"/>
    </row>
    <row r="510" spans="1:10" ht="12.75">
      <c r="A510" s="81"/>
      <c r="B510" s="81"/>
      <c r="C510" s="148"/>
      <c r="D510" s="17"/>
      <c r="E510" s="122"/>
      <c r="F510" s="110"/>
      <c r="G510" s="4"/>
      <c r="H510" s="4"/>
      <c r="I510" s="4"/>
      <c r="J510" s="4"/>
    </row>
    <row r="511" spans="1:10" ht="12.75">
      <c r="A511" s="81"/>
      <c r="B511" s="81"/>
      <c r="C511" s="148"/>
      <c r="D511" s="17"/>
      <c r="E511" s="122"/>
      <c r="F511" s="110"/>
      <c r="G511" s="4"/>
      <c r="H511" s="4"/>
      <c r="I511" s="4"/>
      <c r="J511" s="4"/>
    </row>
    <row r="512" spans="1:10" ht="12.75">
      <c r="A512" s="81"/>
      <c r="B512" s="81"/>
      <c r="C512" s="148"/>
      <c r="D512" s="17"/>
      <c r="E512" s="122"/>
      <c r="F512" s="110"/>
      <c r="G512" s="4"/>
      <c r="H512" s="4"/>
      <c r="I512" s="4"/>
      <c r="J512" s="4"/>
    </row>
    <row r="513" spans="1:10" ht="12.75">
      <c r="A513" s="81"/>
      <c r="B513" s="81"/>
      <c r="C513" s="148"/>
      <c r="D513" s="17"/>
      <c r="E513" s="122"/>
      <c r="F513" s="110"/>
      <c r="G513" s="4"/>
      <c r="H513" s="4"/>
      <c r="I513" s="4"/>
      <c r="J513" s="4"/>
    </row>
    <row r="514" spans="1:10" ht="12.75">
      <c r="A514" s="81"/>
      <c r="B514" s="81"/>
      <c r="C514" s="148"/>
      <c r="D514" s="17"/>
      <c r="E514" s="122"/>
      <c r="F514" s="110"/>
      <c r="G514" s="4"/>
      <c r="H514" s="4"/>
      <c r="I514" s="4"/>
      <c r="J514" s="4"/>
    </row>
    <row r="515" spans="1:10" ht="12.75">
      <c r="A515" s="81"/>
      <c r="B515" s="81"/>
      <c r="C515" s="148"/>
      <c r="D515" s="17"/>
      <c r="E515" s="122"/>
      <c r="F515" s="110"/>
      <c r="G515" s="4"/>
      <c r="H515" s="4"/>
      <c r="I515" s="4"/>
      <c r="J515" s="4"/>
    </row>
    <row r="516" spans="1:10" ht="12.75">
      <c r="A516" s="81"/>
      <c r="B516" s="81"/>
      <c r="C516" s="148"/>
      <c r="D516" s="17"/>
      <c r="E516" s="122"/>
      <c r="F516" s="110"/>
      <c r="G516" s="4"/>
      <c r="H516" s="4"/>
      <c r="I516" s="4"/>
      <c r="J516" s="4"/>
    </row>
    <row r="517" spans="1:10" ht="12.75">
      <c r="A517" s="81"/>
      <c r="B517" s="81"/>
      <c r="C517" s="148"/>
      <c r="D517" s="17"/>
      <c r="E517" s="122"/>
      <c r="F517" s="110"/>
      <c r="G517" s="4"/>
      <c r="H517" s="4"/>
      <c r="I517" s="4"/>
      <c r="J517" s="4"/>
    </row>
    <row r="518" spans="1:10" ht="12.75">
      <c r="A518" s="81"/>
      <c r="B518" s="81"/>
      <c r="C518" s="148"/>
      <c r="D518" s="17"/>
      <c r="E518" s="122"/>
      <c r="F518" s="110"/>
      <c r="G518" s="4"/>
      <c r="H518" s="4"/>
      <c r="I518" s="4"/>
      <c r="J518" s="4"/>
    </row>
    <row r="519" spans="1:10" ht="12.75">
      <c r="A519" s="81"/>
      <c r="B519" s="81"/>
      <c r="C519" s="87" t="s">
        <v>335</v>
      </c>
      <c r="D519" s="18" t="s">
        <v>168</v>
      </c>
      <c r="E519" s="224"/>
      <c r="F519" s="224"/>
      <c r="G519" s="224"/>
      <c r="H519" s="224"/>
      <c r="I519" s="224"/>
      <c r="J519" s="226"/>
    </row>
    <row r="520" spans="1:10" ht="12.75">
      <c r="A520" s="81"/>
      <c r="B520" s="81"/>
      <c r="C520" s="94" t="s">
        <v>354</v>
      </c>
      <c r="D520" s="19" t="s">
        <v>172</v>
      </c>
      <c r="E520" s="229"/>
      <c r="F520" s="229"/>
      <c r="G520" s="21"/>
      <c r="H520" s="229"/>
      <c r="I520" s="229"/>
      <c r="J520" s="230"/>
    </row>
    <row r="521" spans="1:10" ht="12.75">
      <c r="A521" s="81"/>
      <c r="B521" s="81"/>
      <c r="C521" s="94" t="s">
        <v>285</v>
      </c>
      <c r="D521" s="326" t="s">
        <v>125</v>
      </c>
      <c r="E521" s="326" t="s">
        <v>286</v>
      </c>
      <c r="F521" s="326" t="s">
        <v>229</v>
      </c>
      <c r="G521" s="326" t="s">
        <v>126</v>
      </c>
      <c r="H521" s="326" t="s">
        <v>230</v>
      </c>
      <c r="I521" s="326"/>
      <c r="J521" s="326" t="s">
        <v>231</v>
      </c>
    </row>
    <row r="522" spans="1:10" ht="12.75">
      <c r="A522" s="81"/>
      <c r="B522" s="81"/>
      <c r="C522" s="97" t="s">
        <v>124</v>
      </c>
      <c r="D522" s="327"/>
      <c r="E522" s="327"/>
      <c r="F522" s="327"/>
      <c r="G522" s="327"/>
      <c r="H522" s="327"/>
      <c r="I522" s="326"/>
      <c r="J522" s="327"/>
    </row>
    <row r="523" spans="1:10" ht="12.75">
      <c r="A523" s="81"/>
      <c r="B523" s="81"/>
      <c r="C523" s="99" t="s">
        <v>129</v>
      </c>
      <c r="D523" s="327"/>
      <c r="E523" s="327"/>
      <c r="F523" s="327"/>
      <c r="G523" s="326"/>
      <c r="H523" s="50" t="s">
        <v>130</v>
      </c>
      <c r="I523" s="50" t="s">
        <v>131</v>
      </c>
      <c r="J523" s="326"/>
    </row>
    <row r="524" spans="1:10" ht="12.75">
      <c r="A524" s="81" t="str">
        <f>IF(AND(OR(E524&gt;0,E524&lt;&gt;""),G524&gt;1),RIGHT(10000+B524-G524+1,4)," ")</f>
        <v> </v>
      </c>
      <c r="B524" s="81" t="str">
        <f>IF(OR(E505&lt;0,E505&lt;&gt;""),RIGHT(10000+B505+G524,4),B505)</f>
        <v>0460</v>
      </c>
      <c r="C524" s="126" t="str">
        <f>IF(E524&gt;" ",IF(A524&lt;&gt;" ",CONCATENATE(A524,"-",B524),B524)," ")</f>
        <v>0460</v>
      </c>
      <c r="D524" s="146" t="s">
        <v>382</v>
      </c>
      <c r="E524" s="105" t="s">
        <v>4</v>
      </c>
      <c r="F524" s="106" t="s">
        <v>263</v>
      </c>
      <c r="G524" s="90">
        <f>SUM(H524+I524)</f>
        <v>1</v>
      </c>
      <c r="H524" s="106"/>
      <c r="I524" s="106">
        <v>1</v>
      </c>
      <c r="J524" s="91"/>
    </row>
    <row r="525" spans="1:10" ht="12.75">
      <c r="A525" s="81" t="str">
        <f>IF(AND(OR(E525&gt;0,E525&lt;&gt;""),G525&gt;1),RIGHT(10000+B525-G525+1,4)," ")</f>
        <v>0461</v>
      </c>
      <c r="B525" s="81" t="str">
        <f>IF(OR(E524&lt;0,E524&lt;&gt;""),RIGHT(10000+B524+G525,4),B524)</f>
        <v>0465</v>
      </c>
      <c r="C525" s="126" t="str">
        <f>IF(E525&gt;" ",IF(A525&lt;&gt;" ",CONCATENATE(A525,"-",B525),B525)," ")</f>
        <v>0461-0465</v>
      </c>
      <c r="D525" s="136" t="s">
        <v>349</v>
      </c>
      <c r="E525" s="180" t="s">
        <v>2</v>
      </c>
      <c r="F525" s="167" t="s">
        <v>136</v>
      </c>
      <c r="G525" s="117">
        <f>SUM(H525+I525)</f>
        <v>5</v>
      </c>
      <c r="H525" s="119">
        <v>4</v>
      </c>
      <c r="I525" s="119">
        <v>1</v>
      </c>
      <c r="J525" s="109"/>
    </row>
    <row r="526" spans="1:15" ht="12.75">
      <c r="A526" s="81"/>
      <c r="B526" s="81"/>
      <c r="C526" s="147"/>
      <c r="D526" s="16" t="s">
        <v>235</v>
      </c>
      <c r="E526" s="122"/>
      <c r="F526" s="110"/>
      <c r="G526" s="11">
        <f>SUM(H526+I526)</f>
        <v>6</v>
      </c>
      <c r="H526" s="11">
        <f>SUM(H524:H525)</f>
        <v>4</v>
      </c>
      <c r="I526" s="123">
        <f>SUM(I524:I525)</f>
        <v>2</v>
      </c>
      <c r="J526" s="11"/>
      <c r="K526" s="46"/>
      <c r="L526" s="46"/>
      <c r="M526" s="46"/>
      <c r="N526" s="46"/>
      <c r="O526" s="46"/>
    </row>
    <row r="527" spans="1:15" ht="12.75">
      <c r="A527" s="81"/>
      <c r="B527" s="81"/>
      <c r="C527" s="148"/>
      <c r="D527" s="17"/>
      <c r="E527" s="122"/>
      <c r="F527" s="110"/>
      <c r="G527" s="4"/>
      <c r="H527" s="4"/>
      <c r="I527" s="4"/>
      <c r="J527" s="4"/>
      <c r="K527" s="46"/>
      <c r="L527" s="46"/>
      <c r="M527" s="46"/>
      <c r="N527" s="46"/>
      <c r="O527" s="46"/>
    </row>
    <row r="528" spans="1:15" ht="12.75">
      <c r="A528" s="81"/>
      <c r="B528" s="81"/>
      <c r="C528" s="148"/>
      <c r="D528" s="17"/>
      <c r="E528" s="122"/>
      <c r="F528" s="110"/>
      <c r="G528" s="4"/>
      <c r="H528" s="4"/>
      <c r="I528" s="4"/>
      <c r="J528" s="4"/>
      <c r="K528" s="46"/>
      <c r="L528" s="46"/>
      <c r="M528" s="46"/>
      <c r="N528" s="46"/>
      <c r="O528" s="46"/>
    </row>
    <row r="529" spans="1:10" ht="12.75">
      <c r="A529" s="81"/>
      <c r="B529" s="81"/>
      <c r="C529" s="87" t="s">
        <v>335</v>
      </c>
      <c r="D529" s="18" t="s">
        <v>168</v>
      </c>
      <c r="E529" s="224"/>
      <c r="F529" s="224"/>
      <c r="G529" s="224"/>
      <c r="H529" s="224"/>
      <c r="I529" s="224"/>
      <c r="J529" s="226"/>
    </row>
    <row r="530" spans="1:10" ht="12.75">
      <c r="A530" s="81"/>
      <c r="B530" s="81"/>
      <c r="C530" s="94" t="s">
        <v>359</v>
      </c>
      <c r="D530" s="19" t="s">
        <v>173</v>
      </c>
      <c r="E530" s="229"/>
      <c r="F530" s="229"/>
      <c r="G530" s="21"/>
      <c r="H530" s="229"/>
      <c r="I530" s="229"/>
      <c r="J530" s="230"/>
    </row>
    <row r="531" spans="1:10" ht="12.75">
      <c r="A531" s="81"/>
      <c r="B531" s="81"/>
      <c r="C531" s="94" t="s">
        <v>285</v>
      </c>
      <c r="D531" s="326" t="s">
        <v>125</v>
      </c>
      <c r="E531" s="326" t="s">
        <v>286</v>
      </c>
      <c r="F531" s="326" t="s">
        <v>229</v>
      </c>
      <c r="G531" s="326" t="s">
        <v>126</v>
      </c>
      <c r="H531" s="326" t="s">
        <v>230</v>
      </c>
      <c r="I531" s="326"/>
      <c r="J531" s="326" t="s">
        <v>231</v>
      </c>
    </row>
    <row r="532" spans="1:10" ht="12.75">
      <c r="A532" s="81"/>
      <c r="B532" s="81"/>
      <c r="C532" s="97" t="s">
        <v>124</v>
      </c>
      <c r="D532" s="327"/>
      <c r="E532" s="327"/>
      <c r="F532" s="327"/>
      <c r="G532" s="327"/>
      <c r="H532" s="327"/>
      <c r="I532" s="326"/>
      <c r="J532" s="327"/>
    </row>
    <row r="533" spans="1:10" ht="12.75">
      <c r="A533" s="81"/>
      <c r="B533" s="81"/>
      <c r="C533" s="99" t="s">
        <v>129</v>
      </c>
      <c r="D533" s="327"/>
      <c r="E533" s="327"/>
      <c r="F533" s="327"/>
      <c r="G533" s="326"/>
      <c r="H533" s="50" t="s">
        <v>130</v>
      </c>
      <c r="I533" s="50" t="s">
        <v>131</v>
      </c>
      <c r="J533" s="326"/>
    </row>
    <row r="534" spans="1:10" ht="12.75" customHeight="1">
      <c r="A534" s="81" t="str">
        <f>IF(AND(OR(E534&gt;0,E534&lt;&gt;""),G534&gt;1),RIGHT(10000+B534-G534+1,4)," ")</f>
        <v> </v>
      </c>
      <c r="B534" s="81" t="str">
        <f>IF(OR(E30&lt;0,E525&lt;&gt;""),RIGHT(10000+B525+G534,4),B525)</f>
        <v>0466</v>
      </c>
      <c r="C534" s="126" t="str">
        <f>IF(E534&gt;" ",IF(A534&lt;&gt;" ",CONCATENATE(A534,"-",B534),B534)," ")</f>
        <v>0466</v>
      </c>
      <c r="D534" s="153" t="s">
        <v>382</v>
      </c>
      <c r="E534" s="105" t="s">
        <v>4</v>
      </c>
      <c r="F534" s="106" t="s">
        <v>263</v>
      </c>
      <c r="G534" s="106">
        <v>1</v>
      </c>
      <c r="H534" s="90"/>
      <c r="I534" s="106">
        <v>1</v>
      </c>
      <c r="J534" s="91"/>
    </row>
    <row r="535" spans="1:10" ht="12.75" customHeight="1">
      <c r="A535" s="81" t="str">
        <f>IF(AND(OR(E535&gt;0,E535&lt;&gt;""),G535&gt;1),RIGHT(10000+B535-G535+1,4)," ")</f>
        <v> </v>
      </c>
      <c r="B535" s="81" t="str">
        <f>IF(OR(E534&lt;0,E534&lt;&gt;""),RIGHT(10000+B534+G535,4),B534)</f>
        <v>0467</v>
      </c>
      <c r="C535" s="126" t="str">
        <f>IF(E535&gt;" ",IF(A535&lt;&gt;" ",CONCATENATE(A535,"-",B535),B535)," ")</f>
        <v>0467</v>
      </c>
      <c r="D535" s="143" t="s">
        <v>380</v>
      </c>
      <c r="E535" s="105" t="s">
        <v>2</v>
      </c>
      <c r="F535" s="109" t="s">
        <v>136</v>
      </c>
      <c r="G535" s="111">
        <f>SUM(H535+I535)</f>
        <v>1</v>
      </c>
      <c r="H535" s="110">
        <v>1</v>
      </c>
      <c r="I535" s="111"/>
      <c r="J535" s="109"/>
    </row>
    <row r="536" spans="1:10" ht="12.75" customHeight="1">
      <c r="A536" s="81" t="str">
        <f>IF(AND(OR(E536&gt;0,E536&lt;&gt;""),G536&gt;1),RIGHT(10000+B536-G536+1,4)," ")</f>
        <v>0468</v>
      </c>
      <c r="B536" s="81" t="str">
        <f>IF(OR(E535&lt;0,E535&lt;&gt;""),RIGHT(10000+B535+G536,4),B535)</f>
        <v>0470</v>
      </c>
      <c r="C536" s="126" t="str">
        <f>IF(E536&gt;" ",IF(A536&lt;&gt;" ",CONCATENATE(A536,"-",B536),B536)," ")</f>
        <v>0468-0470</v>
      </c>
      <c r="D536" s="143" t="s">
        <v>349</v>
      </c>
      <c r="E536" s="163" t="s">
        <v>2</v>
      </c>
      <c r="F536" s="186" t="s">
        <v>136</v>
      </c>
      <c r="G536" s="111">
        <f>SUM(H536+I536)</f>
        <v>3</v>
      </c>
      <c r="H536" s="110">
        <v>2</v>
      </c>
      <c r="I536" s="111">
        <v>1</v>
      </c>
      <c r="J536" s="109"/>
    </row>
    <row r="537" spans="1:10" ht="12.75" customHeight="1">
      <c r="A537" s="81"/>
      <c r="B537" s="81"/>
      <c r="C537" s="175"/>
      <c r="D537" s="16" t="s">
        <v>235</v>
      </c>
      <c r="E537" s="122"/>
      <c r="F537" s="110"/>
      <c r="G537" s="177">
        <f>SUM(H537+I537)</f>
        <v>5</v>
      </c>
      <c r="H537" s="178">
        <f>SUM(H534:H536)</f>
        <v>3</v>
      </c>
      <c r="I537" s="178">
        <f>SUM(I534:I536)</f>
        <v>2</v>
      </c>
      <c r="J537" s="179"/>
    </row>
    <row r="538" spans="1:10" ht="12.75" customHeight="1">
      <c r="A538" s="81"/>
      <c r="B538" s="81"/>
      <c r="C538" s="148"/>
      <c r="D538" s="17"/>
      <c r="E538" s="122"/>
      <c r="F538" s="110"/>
      <c r="G538" s="4"/>
      <c r="H538" s="4"/>
      <c r="I538" s="4"/>
      <c r="J538" s="4"/>
    </row>
    <row r="539" spans="1:10" ht="12.75" customHeight="1">
      <c r="A539" s="81"/>
      <c r="B539" s="81"/>
      <c r="C539" s="148"/>
      <c r="D539" s="17"/>
      <c r="E539" s="122"/>
      <c r="F539" s="110"/>
      <c r="G539" s="4"/>
      <c r="H539" s="4"/>
      <c r="I539" s="4"/>
      <c r="J539" s="4"/>
    </row>
    <row r="540" spans="1:10" ht="12.75" customHeight="1">
      <c r="A540" s="81"/>
      <c r="B540" s="81"/>
      <c r="C540" s="148"/>
      <c r="D540" s="17"/>
      <c r="E540" s="122"/>
      <c r="F540" s="110"/>
      <c r="G540" s="4"/>
      <c r="H540" s="4"/>
      <c r="I540" s="4"/>
      <c r="J540" s="4"/>
    </row>
    <row r="541" spans="1:10" ht="12.75" customHeight="1">
      <c r="A541" s="81"/>
      <c r="B541" s="81"/>
      <c r="C541" s="148"/>
      <c r="D541" s="17"/>
      <c r="E541" s="122"/>
      <c r="F541" s="110"/>
      <c r="G541" s="4"/>
      <c r="H541" s="4"/>
      <c r="I541" s="4"/>
      <c r="J541" s="4"/>
    </row>
    <row r="542" spans="1:10" ht="12.75" customHeight="1">
      <c r="A542" s="81"/>
      <c r="B542" s="81"/>
      <c r="C542" s="148"/>
      <c r="D542" s="17"/>
      <c r="E542" s="122"/>
      <c r="F542" s="110"/>
      <c r="G542" s="4"/>
      <c r="H542" s="4"/>
      <c r="I542" s="4"/>
      <c r="J542" s="4"/>
    </row>
    <row r="543" spans="1:10" ht="12.75" customHeight="1">
      <c r="A543" s="81"/>
      <c r="B543" s="81"/>
      <c r="C543" s="148"/>
      <c r="D543" s="17"/>
      <c r="E543" s="122"/>
      <c r="F543" s="110"/>
      <c r="G543" s="4"/>
      <c r="H543" s="4"/>
      <c r="I543" s="4"/>
      <c r="J543" s="4"/>
    </row>
    <row r="544" spans="1:10" ht="12.75" customHeight="1">
      <c r="A544" s="81"/>
      <c r="B544" s="81"/>
      <c r="C544" s="148"/>
      <c r="D544" s="17"/>
      <c r="E544" s="122"/>
      <c r="F544" s="110"/>
      <c r="G544" s="4"/>
      <c r="H544" s="4"/>
      <c r="I544" s="4"/>
      <c r="J544" s="4"/>
    </row>
    <row r="545" spans="1:10" ht="12.75" customHeight="1">
      <c r="A545" s="81"/>
      <c r="B545" s="81"/>
      <c r="C545" s="148"/>
      <c r="D545" s="17"/>
      <c r="E545" s="122"/>
      <c r="F545" s="110"/>
      <c r="G545" s="4"/>
      <c r="H545" s="4"/>
      <c r="I545" s="4"/>
      <c r="J545" s="4"/>
    </row>
    <row r="546" spans="1:10" ht="12.75" customHeight="1">
      <c r="A546" s="81"/>
      <c r="B546" s="81"/>
      <c r="C546" s="148"/>
      <c r="D546" s="17"/>
      <c r="E546" s="122"/>
      <c r="F546" s="110"/>
      <c r="G546" s="4"/>
      <c r="H546" s="4"/>
      <c r="I546" s="4"/>
      <c r="J546" s="4"/>
    </row>
    <row r="547" spans="1:10" ht="12.75" customHeight="1">
      <c r="A547" s="81"/>
      <c r="B547" s="81"/>
      <c r="C547" s="148"/>
      <c r="D547" s="17"/>
      <c r="E547" s="122"/>
      <c r="F547" s="110"/>
      <c r="G547" s="4"/>
      <c r="H547" s="4"/>
      <c r="I547" s="4"/>
      <c r="J547" s="4"/>
    </row>
    <row r="548" spans="1:10" ht="12.75" customHeight="1">
      <c r="A548" s="81"/>
      <c r="B548" s="81"/>
      <c r="C548" s="148"/>
      <c r="D548" s="17"/>
      <c r="E548" s="122"/>
      <c r="F548" s="110"/>
      <c r="G548" s="4"/>
      <c r="H548" s="4"/>
      <c r="I548" s="4"/>
      <c r="J548" s="4"/>
    </row>
    <row r="549" spans="1:10" ht="12.75" customHeight="1">
      <c r="A549" s="81"/>
      <c r="B549" s="81"/>
      <c r="C549" s="148"/>
      <c r="D549" s="17"/>
      <c r="E549" s="122"/>
      <c r="F549" s="110"/>
      <c r="G549" s="4"/>
      <c r="H549" s="4"/>
      <c r="I549" s="4"/>
      <c r="J549" s="4"/>
    </row>
    <row r="550" spans="1:10" ht="12.75" customHeight="1">
      <c r="A550" s="81"/>
      <c r="B550" s="81"/>
      <c r="C550" s="148"/>
      <c r="D550" s="17"/>
      <c r="E550" s="122"/>
      <c r="F550" s="110"/>
      <c r="G550" s="4"/>
      <c r="H550" s="4"/>
      <c r="I550" s="4"/>
      <c r="J550" s="4"/>
    </row>
    <row r="551" spans="1:10" ht="12.75" customHeight="1">
      <c r="A551" s="81"/>
      <c r="B551" s="81"/>
      <c r="C551" s="148"/>
      <c r="D551" s="17"/>
      <c r="E551" s="122"/>
      <c r="F551" s="110"/>
      <c r="G551" s="4"/>
      <c r="H551" s="4"/>
      <c r="I551" s="4"/>
      <c r="J551" s="4"/>
    </row>
    <row r="552" spans="1:10" ht="12.75" customHeight="1">
      <c r="A552" s="81"/>
      <c r="B552" s="81"/>
      <c r="C552" s="148"/>
      <c r="D552" s="17"/>
      <c r="E552" s="122"/>
      <c r="F552" s="110"/>
      <c r="G552" s="4"/>
      <c r="H552" s="4"/>
      <c r="I552" s="4"/>
      <c r="J552" s="4"/>
    </row>
    <row r="553" spans="1:10" ht="12.75" customHeight="1">
      <c r="A553" s="81"/>
      <c r="B553" s="81"/>
      <c r="C553" s="87" t="s">
        <v>335</v>
      </c>
      <c r="D553" s="18" t="s">
        <v>168</v>
      </c>
      <c r="E553" s="224"/>
      <c r="F553" s="224"/>
      <c r="G553" s="224"/>
      <c r="H553" s="224"/>
      <c r="I553" s="224"/>
      <c r="J553" s="226"/>
    </row>
    <row r="554" spans="1:10" ht="12.75">
      <c r="A554" s="81"/>
      <c r="B554" s="81"/>
      <c r="C554" s="158" t="s">
        <v>362</v>
      </c>
      <c r="D554" s="19" t="s">
        <v>174</v>
      </c>
      <c r="E554" s="229"/>
      <c r="F554" s="229"/>
      <c r="G554" s="21"/>
      <c r="H554" s="229"/>
      <c r="I554" s="229"/>
      <c r="J554" s="230"/>
    </row>
    <row r="555" spans="1:10" ht="12.75">
      <c r="A555" s="81"/>
      <c r="B555" s="81"/>
      <c r="C555" s="94" t="s">
        <v>285</v>
      </c>
      <c r="D555" s="326" t="s">
        <v>125</v>
      </c>
      <c r="E555" s="326" t="s">
        <v>286</v>
      </c>
      <c r="F555" s="326" t="s">
        <v>229</v>
      </c>
      <c r="G555" s="326" t="s">
        <v>126</v>
      </c>
      <c r="H555" s="326" t="s">
        <v>230</v>
      </c>
      <c r="I555" s="326"/>
      <c r="J555" s="326" t="s">
        <v>231</v>
      </c>
    </row>
    <row r="556" spans="1:10" ht="12.75">
      <c r="A556" s="81"/>
      <c r="B556" s="81"/>
      <c r="C556" s="97" t="s">
        <v>124</v>
      </c>
      <c r="D556" s="327"/>
      <c r="E556" s="327"/>
      <c r="F556" s="327"/>
      <c r="G556" s="327"/>
      <c r="H556" s="327"/>
      <c r="I556" s="326"/>
      <c r="J556" s="327"/>
    </row>
    <row r="557" spans="1:10" ht="12.75">
      <c r="A557" s="81"/>
      <c r="B557" s="81"/>
      <c r="C557" s="99" t="s">
        <v>129</v>
      </c>
      <c r="D557" s="327"/>
      <c r="E557" s="327"/>
      <c r="F557" s="327"/>
      <c r="G557" s="326"/>
      <c r="H557" s="50" t="s">
        <v>130</v>
      </c>
      <c r="I557" s="50" t="s">
        <v>131</v>
      </c>
      <c r="J557" s="326"/>
    </row>
    <row r="558" spans="1:10" ht="12.75">
      <c r="A558" s="81" t="str">
        <f>IF(AND(OR(E558&gt;0,E558&lt;&gt;""),G558&gt;1),RIGHT(10000+B558-G558+1,4)," ")</f>
        <v> </v>
      </c>
      <c r="B558" s="81" t="str">
        <f>IF(OR(E536&lt;0,E536&lt;&gt;""),RIGHT(10000+B536+G558,4),B536)</f>
        <v>0471</v>
      </c>
      <c r="C558" s="126" t="str">
        <f>IF(E558&gt;" ",IF(A558&lt;&gt;" ",CONCATENATE(A558,"-",B558),B558)," ")</f>
        <v>0471</v>
      </c>
      <c r="D558" s="153" t="s">
        <v>379</v>
      </c>
      <c r="E558" s="105" t="s">
        <v>4</v>
      </c>
      <c r="F558" s="106" t="s">
        <v>263</v>
      </c>
      <c r="G558" s="106">
        <f>SUM(H558+I558)</f>
        <v>1</v>
      </c>
      <c r="H558" s="90"/>
      <c r="I558" s="106">
        <v>1</v>
      </c>
      <c r="J558" s="109"/>
    </row>
    <row r="559" spans="1:10" ht="12.75">
      <c r="A559" s="81" t="str">
        <f>IF(AND(OR(E559&gt;0,E559&lt;&gt;""),G559&gt;1),RIGHT(10000+B559-G559+1,4)," ")</f>
        <v> </v>
      </c>
      <c r="B559" s="81" t="str">
        <f>IF(OR(E558&lt;0,E558&lt;&gt;""),RIGHT(10000+B558+G559,4),B558)</f>
        <v>0472</v>
      </c>
      <c r="C559" s="126" t="str">
        <f>IF(E559&gt;" ",IF(A559&lt;&gt;" ",CONCATENATE(A559,"-",B559),B559)," ")</f>
        <v>0472</v>
      </c>
      <c r="D559" s="143" t="s">
        <v>348</v>
      </c>
      <c r="E559" s="105" t="s">
        <v>2</v>
      </c>
      <c r="F559" s="109" t="s">
        <v>136</v>
      </c>
      <c r="G559" s="111">
        <f>SUM(H559+I559)</f>
        <v>1</v>
      </c>
      <c r="H559" s="110">
        <v>1</v>
      </c>
      <c r="I559" s="111"/>
      <c r="J559" s="109"/>
    </row>
    <row r="560" spans="1:10" ht="12.75">
      <c r="A560" s="81" t="str">
        <f>IF(AND(OR(E560&gt;0,E560&lt;&gt;""),G560&gt;1),RIGHT(10000+B560-G560+1,4)," ")</f>
        <v>0473</v>
      </c>
      <c r="B560" s="81" t="str">
        <f>IF(OR(E559&lt;0,E559&lt;&gt;""),RIGHT(10000+B559+G560,4),B559)</f>
        <v>0477</v>
      </c>
      <c r="C560" s="126" t="str">
        <f>IF(E560&gt;" ",IF(A560&lt;&gt;" ",CONCATENATE(A560,"-",B560),B560)," ")</f>
        <v>0473-0477</v>
      </c>
      <c r="D560" s="162" t="s">
        <v>349</v>
      </c>
      <c r="E560" s="163" t="s">
        <v>2</v>
      </c>
      <c r="F560" s="186" t="s">
        <v>136</v>
      </c>
      <c r="G560" s="119">
        <f>SUM(H560+I560)</f>
        <v>5</v>
      </c>
      <c r="H560" s="117">
        <v>4</v>
      </c>
      <c r="I560" s="119">
        <v>1</v>
      </c>
      <c r="J560" s="109"/>
    </row>
    <row r="561" spans="1:10" ht="12.75">
      <c r="A561" s="81"/>
      <c r="B561" s="81"/>
      <c r="C561" s="147"/>
      <c r="D561" s="16" t="s">
        <v>235</v>
      </c>
      <c r="E561" s="122"/>
      <c r="F561" s="110"/>
      <c r="G561" s="11">
        <f>SUM(H561+I561)</f>
        <v>7</v>
      </c>
      <c r="H561" s="123">
        <f>SUM(H558:H560)</f>
        <v>5</v>
      </c>
      <c r="I561" s="11">
        <f>SUM(I558:I560)</f>
        <v>2</v>
      </c>
      <c r="J561" s="12"/>
    </row>
    <row r="562" spans="1:10" ht="12.75">
      <c r="A562" s="81"/>
      <c r="B562" s="81"/>
      <c r="C562" s="148"/>
      <c r="D562" s="17"/>
      <c r="E562" s="122"/>
      <c r="F562" s="110"/>
      <c r="G562" s="4"/>
      <c r="H562" s="4"/>
      <c r="I562" s="4"/>
      <c r="J562" s="4"/>
    </row>
    <row r="563" spans="1:10" ht="12.75">
      <c r="A563" s="81"/>
      <c r="B563" s="81"/>
      <c r="C563" s="148"/>
      <c r="D563" s="17"/>
      <c r="E563" s="122"/>
      <c r="F563" s="110"/>
      <c r="G563" s="4"/>
      <c r="H563" s="4"/>
      <c r="I563" s="4"/>
      <c r="J563" s="4"/>
    </row>
    <row r="564" spans="1:10" ht="12.75">
      <c r="A564" s="81"/>
      <c r="B564" s="81"/>
      <c r="C564" s="87" t="s">
        <v>335</v>
      </c>
      <c r="D564" s="18" t="s">
        <v>168</v>
      </c>
      <c r="E564" s="224"/>
      <c r="F564" s="224"/>
      <c r="G564" s="224"/>
      <c r="H564" s="224"/>
      <c r="I564" s="224"/>
      <c r="J564" s="226"/>
    </row>
    <row r="565" spans="1:10" ht="12.75">
      <c r="A565" s="81"/>
      <c r="B565" s="81"/>
      <c r="C565" s="94" t="s">
        <v>366</v>
      </c>
      <c r="D565" s="19" t="s">
        <v>175</v>
      </c>
      <c r="E565" s="229"/>
      <c r="F565" s="229"/>
      <c r="G565" s="21"/>
      <c r="H565" s="229"/>
      <c r="I565" s="229"/>
      <c r="J565" s="230"/>
    </row>
    <row r="566" spans="1:10" ht="12.75">
      <c r="A566" s="81"/>
      <c r="B566" s="81"/>
      <c r="C566" s="94" t="s">
        <v>285</v>
      </c>
      <c r="D566" s="326" t="s">
        <v>125</v>
      </c>
      <c r="E566" s="326" t="s">
        <v>286</v>
      </c>
      <c r="F566" s="326" t="s">
        <v>229</v>
      </c>
      <c r="G566" s="326" t="s">
        <v>126</v>
      </c>
      <c r="H566" s="326" t="s">
        <v>230</v>
      </c>
      <c r="I566" s="326"/>
      <c r="J566" s="326" t="s">
        <v>231</v>
      </c>
    </row>
    <row r="567" spans="1:10" ht="12.75">
      <c r="A567" s="81"/>
      <c r="B567" s="81"/>
      <c r="C567" s="97" t="s">
        <v>124</v>
      </c>
      <c r="D567" s="327"/>
      <c r="E567" s="327"/>
      <c r="F567" s="327"/>
      <c r="G567" s="327"/>
      <c r="H567" s="327"/>
      <c r="I567" s="326"/>
      <c r="J567" s="327"/>
    </row>
    <row r="568" spans="1:10" ht="12.75">
      <c r="A568" s="81"/>
      <c r="B568" s="81"/>
      <c r="C568" s="99" t="s">
        <v>129</v>
      </c>
      <c r="D568" s="327"/>
      <c r="E568" s="327"/>
      <c r="F568" s="327"/>
      <c r="G568" s="326"/>
      <c r="H568" s="50" t="s">
        <v>130</v>
      </c>
      <c r="I568" s="50" t="s">
        <v>131</v>
      </c>
      <c r="J568" s="326"/>
    </row>
    <row r="569" spans="1:10" ht="12.75">
      <c r="A569" s="81" t="str">
        <f>IF(AND(OR(E569&gt;0,E569&lt;&gt;""),G569&gt;1),RIGHT(10000+B569-G569+1,4)," ")</f>
        <v> </v>
      </c>
      <c r="B569" s="81" t="str">
        <f>IF(OR(E560&lt;0,E560&lt;&gt;""),RIGHT(10000+B560+G569,4),B560)</f>
        <v>0478</v>
      </c>
      <c r="C569" s="126" t="str">
        <f>IF(E569&gt;" ",IF(A569&lt;&gt;" ",CONCATENATE(A569,"-",B569),B569)," ")</f>
        <v>0478</v>
      </c>
      <c r="D569" s="146" t="s">
        <v>373</v>
      </c>
      <c r="E569" s="105" t="s">
        <v>4</v>
      </c>
      <c r="F569" s="106" t="s">
        <v>263</v>
      </c>
      <c r="G569" s="90">
        <f>SUM(H569+I569)</f>
        <v>1</v>
      </c>
      <c r="H569" s="106"/>
      <c r="I569" s="106">
        <v>1</v>
      </c>
      <c r="J569" s="109"/>
    </row>
    <row r="570" spans="1:10" ht="12.75">
      <c r="A570" s="81" t="str">
        <f>IF(AND(OR(E570&gt;0,E570&lt;&gt;""),G570&gt;1),RIGHT(10000+B570-G570+1,4)," ")</f>
        <v>0479</v>
      </c>
      <c r="B570" s="81" t="str">
        <f>IF(OR(E569&lt;0,E569&lt;&gt;""),RIGHT(10000+B569+G570,4),B569)</f>
        <v>0481</v>
      </c>
      <c r="C570" s="126" t="str">
        <f>IF(E570&gt;" ",IF(A570&lt;&gt;" ",CONCATENATE(A570,"-",B570),B570)," ")</f>
        <v>0479-0481</v>
      </c>
      <c r="D570" s="136" t="s">
        <v>375</v>
      </c>
      <c r="E570" s="180" t="s">
        <v>2</v>
      </c>
      <c r="F570" s="167" t="s">
        <v>136</v>
      </c>
      <c r="G570" s="117">
        <f>SUM(H570+I570)</f>
        <v>3</v>
      </c>
      <c r="H570" s="119">
        <v>2</v>
      </c>
      <c r="I570" s="119">
        <v>1</v>
      </c>
      <c r="J570" s="109"/>
    </row>
    <row r="571" spans="1:10" ht="12.75">
      <c r="A571" s="81"/>
      <c r="B571" s="81"/>
      <c r="C571" s="152"/>
      <c r="D571" s="16" t="s">
        <v>235</v>
      </c>
      <c r="E571" s="122"/>
      <c r="F571" s="110"/>
      <c r="G571" s="7">
        <f>SUM(H571+I571)</f>
        <v>4</v>
      </c>
      <c r="H571" s="38">
        <f>SUM(H569:H570)</f>
        <v>2</v>
      </c>
      <c r="I571" s="7">
        <f>SUM(I569:I570)</f>
        <v>2</v>
      </c>
      <c r="J571" s="95"/>
    </row>
    <row r="572" spans="1:10" ht="12.75">
      <c r="A572" s="81"/>
      <c r="B572" s="81"/>
      <c r="C572" s="171"/>
      <c r="D572" s="16" t="s">
        <v>232</v>
      </c>
      <c r="E572" s="122"/>
      <c r="F572" s="110"/>
      <c r="G572" s="177">
        <f>SUM(H572+I572)</f>
        <v>71</v>
      </c>
      <c r="H572" s="178">
        <f>SUM(H459+H471+H494+H506+H526+H537+H561+H571)</f>
        <v>48</v>
      </c>
      <c r="I572" s="178">
        <f>SUM(I459+I471+I494+I506+I526+I537+I561+I571)</f>
        <v>23</v>
      </c>
      <c r="J572" s="179"/>
    </row>
    <row r="573" spans="1:10" ht="12.75">
      <c r="A573" s="81"/>
      <c r="B573" s="81"/>
      <c r="C573" s="148"/>
      <c r="D573" s="17"/>
      <c r="E573" s="122"/>
      <c r="F573" s="110"/>
      <c r="G573" s="4"/>
      <c r="H573" s="4"/>
      <c r="I573" s="4"/>
      <c r="J573" s="4"/>
    </row>
    <row r="574" spans="1:10" ht="12.75">
      <c r="A574" s="81"/>
      <c r="B574" s="81"/>
      <c r="C574" s="148"/>
      <c r="D574" s="17"/>
      <c r="E574" s="122"/>
      <c r="F574" s="110"/>
      <c r="G574" s="4"/>
      <c r="H574" s="4"/>
      <c r="I574" s="4"/>
      <c r="J574" s="4"/>
    </row>
    <row r="575" spans="1:10" ht="12.75">
      <c r="A575" s="81"/>
      <c r="B575" s="81"/>
      <c r="C575" s="148"/>
      <c r="D575" s="17"/>
      <c r="E575" s="122"/>
      <c r="F575" s="110"/>
      <c r="G575" s="4"/>
      <c r="H575" s="4"/>
      <c r="I575" s="4"/>
      <c r="J575" s="4"/>
    </row>
    <row r="576" spans="1:10" ht="12.75">
      <c r="A576" s="81"/>
      <c r="B576" s="81"/>
      <c r="C576" s="148"/>
      <c r="D576" s="17"/>
      <c r="E576" s="122"/>
      <c r="F576" s="110"/>
      <c r="G576" s="4"/>
      <c r="H576" s="4"/>
      <c r="I576" s="4"/>
      <c r="J576" s="4"/>
    </row>
    <row r="577" spans="1:10" ht="12.75">
      <c r="A577" s="81"/>
      <c r="B577" s="81"/>
      <c r="C577" s="148"/>
      <c r="D577" s="17"/>
      <c r="E577" s="122"/>
      <c r="F577" s="110"/>
      <c r="G577" s="4"/>
      <c r="H577" s="4"/>
      <c r="I577" s="4"/>
      <c r="J577" s="4"/>
    </row>
    <row r="578" spans="1:10" ht="12.75">
      <c r="A578" s="81"/>
      <c r="B578" s="81"/>
      <c r="C578" s="148"/>
      <c r="D578" s="17"/>
      <c r="E578" s="122"/>
      <c r="F578" s="110"/>
      <c r="G578" s="4"/>
      <c r="H578" s="4"/>
      <c r="I578" s="4"/>
      <c r="J578" s="4"/>
    </row>
    <row r="579" spans="1:10" ht="12.75">
      <c r="A579" s="81"/>
      <c r="B579" s="81"/>
      <c r="C579" s="148"/>
      <c r="D579" s="17"/>
      <c r="E579" s="122"/>
      <c r="F579" s="110"/>
      <c r="G579" s="4"/>
      <c r="H579" s="4"/>
      <c r="I579" s="4"/>
      <c r="J579" s="4"/>
    </row>
    <row r="580" spans="1:10" ht="12.75">
      <c r="A580" s="81"/>
      <c r="B580" s="81"/>
      <c r="C580" s="148"/>
      <c r="D580" s="17"/>
      <c r="E580" s="122"/>
      <c r="F580" s="110"/>
      <c r="G580" s="4"/>
      <c r="H580" s="4"/>
      <c r="I580" s="4"/>
      <c r="J580" s="4"/>
    </row>
    <row r="581" spans="1:10" ht="12.75">
      <c r="A581" s="81"/>
      <c r="B581" s="81"/>
      <c r="C581" s="148"/>
      <c r="D581" s="17"/>
      <c r="E581" s="122"/>
      <c r="F581" s="110"/>
      <c r="G581" s="4"/>
      <c r="H581" s="4"/>
      <c r="I581" s="4"/>
      <c r="J581" s="4"/>
    </row>
    <row r="582" spans="1:10" ht="12.75">
      <c r="A582" s="81"/>
      <c r="B582" s="81"/>
      <c r="C582" s="148"/>
      <c r="D582" s="17"/>
      <c r="E582" s="122"/>
      <c r="F582" s="110"/>
      <c r="G582" s="4"/>
      <c r="H582" s="4"/>
      <c r="I582" s="4"/>
      <c r="J582" s="4"/>
    </row>
    <row r="583" spans="1:10" ht="12.75">
      <c r="A583" s="81"/>
      <c r="B583" s="81"/>
      <c r="C583" s="148"/>
      <c r="D583" s="17"/>
      <c r="E583" s="122"/>
      <c r="F583" s="110"/>
      <c r="G583" s="4"/>
      <c r="H583" s="4"/>
      <c r="I583" s="4"/>
      <c r="J583" s="4"/>
    </row>
    <row r="584" spans="1:10" ht="12.75">
      <c r="A584" s="81"/>
      <c r="B584" s="81"/>
      <c r="C584" s="148"/>
      <c r="D584" s="17"/>
      <c r="E584" s="122"/>
      <c r="F584" s="110"/>
      <c r="G584" s="4"/>
      <c r="H584" s="4"/>
      <c r="I584" s="4"/>
      <c r="J584" s="4"/>
    </row>
    <row r="585" spans="1:10" ht="12.75">
      <c r="A585" s="81"/>
      <c r="B585" s="81"/>
      <c r="C585" s="148"/>
      <c r="D585" s="17"/>
      <c r="E585" s="122"/>
      <c r="F585" s="110"/>
      <c r="G585" s="4"/>
      <c r="H585" s="4"/>
      <c r="I585" s="4"/>
      <c r="J585" s="4"/>
    </row>
    <row r="586" spans="1:10" ht="12.75">
      <c r="A586" s="81"/>
      <c r="B586" s="81"/>
      <c r="C586" s="148"/>
      <c r="D586" s="17"/>
      <c r="E586" s="122"/>
      <c r="F586" s="110"/>
      <c r="G586" s="4"/>
      <c r="H586" s="4"/>
      <c r="I586" s="4"/>
      <c r="J586" s="4"/>
    </row>
    <row r="587" spans="1:10" ht="12.75">
      <c r="A587" s="81"/>
      <c r="B587" s="81"/>
      <c r="C587" s="137" t="s">
        <v>368</v>
      </c>
      <c r="D587" s="138" t="s">
        <v>176</v>
      </c>
      <c r="E587" s="227"/>
      <c r="F587" s="227"/>
      <c r="G587" s="227"/>
      <c r="H587" s="227"/>
      <c r="I587" s="227"/>
      <c r="J587" s="228"/>
    </row>
    <row r="588" spans="1:10" ht="12.75">
      <c r="A588" s="81"/>
      <c r="B588" s="81"/>
      <c r="C588" s="149"/>
      <c r="D588" s="92" t="s">
        <v>142</v>
      </c>
      <c r="E588" s="229"/>
      <c r="F588" s="229"/>
      <c r="G588" s="21"/>
      <c r="H588" s="229"/>
      <c r="I588" s="229"/>
      <c r="J588" s="230"/>
    </row>
    <row r="589" spans="1:10" ht="13.5" customHeight="1">
      <c r="A589" s="81"/>
      <c r="B589" s="81"/>
      <c r="C589" s="94" t="s">
        <v>285</v>
      </c>
      <c r="D589" s="326" t="s">
        <v>125</v>
      </c>
      <c r="E589" s="326" t="s">
        <v>286</v>
      </c>
      <c r="F589" s="326" t="s">
        <v>229</v>
      </c>
      <c r="G589" s="326" t="s">
        <v>126</v>
      </c>
      <c r="H589" s="326" t="s">
        <v>230</v>
      </c>
      <c r="I589" s="326"/>
      <c r="J589" s="326" t="s">
        <v>231</v>
      </c>
    </row>
    <row r="590" spans="1:10" ht="11.25" customHeight="1">
      <c r="A590" s="81"/>
      <c r="B590" s="81"/>
      <c r="C590" s="97" t="s">
        <v>124</v>
      </c>
      <c r="D590" s="327"/>
      <c r="E590" s="327"/>
      <c r="F590" s="327"/>
      <c r="G590" s="327"/>
      <c r="H590" s="327"/>
      <c r="I590" s="326"/>
      <c r="J590" s="327"/>
    </row>
    <row r="591" spans="1:10" ht="11.25" customHeight="1">
      <c r="A591" s="81"/>
      <c r="B591" s="81"/>
      <c r="C591" s="99" t="s">
        <v>129</v>
      </c>
      <c r="D591" s="327"/>
      <c r="E591" s="327"/>
      <c r="F591" s="327"/>
      <c r="G591" s="326"/>
      <c r="H591" s="50" t="s">
        <v>130</v>
      </c>
      <c r="I591" s="50" t="s">
        <v>131</v>
      </c>
      <c r="J591" s="326"/>
    </row>
    <row r="592" spans="1:10" ht="12.75">
      <c r="A592" s="81" t="str">
        <f>IF(AND(OR(E592&gt;0,E592&lt;&gt;""),G592&gt;1),RIGHT(10000+B592-G592+1,4)," ")</f>
        <v> </v>
      </c>
      <c r="B592" s="81" t="str">
        <f>IF(OR(E570&lt;0,E570&lt;&gt;""),RIGHT(10000+B570+G592,4),B570)</f>
        <v>0482</v>
      </c>
      <c r="C592" s="126" t="str">
        <f>IF(E592&gt;" ",IF(A592&lt;&gt;" ",CONCATENATE(A592,"-",B592),B592)," ")</f>
        <v>0482</v>
      </c>
      <c r="D592" s="153" t="s">
        <v>384</v>
      </c>
      <c r="E592" s="105" t="s">
        <v>1</v>
      </c>
      <c r="F592" s="106" t="s">
        <v>133</v>
      </c>
      <c r="G592" s="106">
        <f>SUM(H592+I592)</f>
        <v>1</v>
      </c>
      <c r="H592" s="187"/>
      <c r="I592" s="106">
        <v>1</v>
      </c>
      <c r="J592" s="109"/>
    </row>
    <row r="593" spans="1:10" ht="12.75">
      <c r="A593" s="81" t="str">
        <f>IF(AND(OR(E593&gt;0,E593&lt;&gt;""),G593&gt;1),RIGHT(10000+B593-G593+1,4)," ")</f>
        <v> </v>
      </c>
      <c r="B593" s="81" t="str">
        <f>IF(OR(E592&lt;0,E592&lt;&gt;""),RIGHT(10000+B592+G593,4),B592)</f>
        <v>0483</v>
      </c>
      <c r="C593" s="126" t="str">
        <f>IF(E593&gt;" ",IF(A593&lt;&gt;" ",CONCATENATE(A593,"-",B593),B593)," ")</f>
        <v>0483</v>
      </c>
      <c r="D593" s="162" t="s">
        <v>385</v>
      </c>
      <c r="E593" s="130" t="s">
        <v>3</v>
      </c>
      <c r="F593" s="174" t="s">
        <v>138</v>
      </c>
      <c r="G593" s="119">
        <f>SUM(H593+I593)</f>
        <v>1</v>
      </c>
      <c r="H593" s="188">
        <v>1</v>
      </c>
      <c r="I593" s="119"/>
      <c r="J593" s="109"/>
    </row>
    <row r="594" spans="1:10" ht="12.75">
      <c r="A594" s="81"/>
      <c r="B594" s="81"/>
      <c r="C594" s="147"/>
      <c r="D594" s="134" t="s">
        <v>261</v>
      </c>
      <c r="E594" s="122"/>
      <c r="F594" s="110"/>
      <c r="G594" s="11">
        <f>SUM(H594+I594)</f>
        <v>2</v>
      </c>
      <c r="H594" s="123">
        <f>SUM(H592:H593)</f>
        <v>1</v>
      </c>
      <c r="I594" s="11">
        <f>SUM(I592:I593)</f>
        <v>1</v>
      </c>
      <c r="J594" s="12"/>
    </row>
    <row r="595" spans="1:10" ht="12.75">
      <c r="A595" s="81"/>
      <c r="B595" s="81"/>
      <c r="C595" s="148"/>
      <c r="D595" s="17"/>
      <c r="E595" s="122"/>
      <c r="F595" s="110"/>
      <c r="G595" s="4"/>
      <c r="H595" s="4"/>
      <c r="I595" s="4"/>
      <c r="J595" s="4"/>
    </row>
    <row r="596" spans="1:10" ht="12.75">
      <c r="A596" s="81"/>
      <c r="B596" s="81"/>
      <c r="C596" s="87" t="s">
        <v>368</v>
      </c>
      <c r="D596" s="18" t="s">
        <v>176</v>
      </c>
      <c r="E596" s="224"/>
      <c r="F596" s="224"/>
      <c r="G596" s="224"/>
      <c r="H596" s="224"/>
      <c r="I596" s="224"/>
      <c r="J596" s="226"/>
    </row>
    <row r="597" spans="1:10" ht="12.75">
      <c r="A597" s="81"/>
      <c r="B597" s="81"/>
      <c r="C597" s="94" t="s">
        <v>372</v>
      </c>
      <c r="D597" s="19" t="s">
        <v>177</v>
      </c>
      <c r="E597" s="229"/>
      <c r="F597" s="229"/>
      <c r="G597" s="21"/>
      <c r="H597" s="229"/>
      <c r="I597" s="229"/>
      <c r="J597" s="230"/>
    </row>
    <row r="598" spans="1:10" ht="12.75">
      <c r="A598" s="81"/>
      <c r="B598" s="81"/>
      <c r="C598" s="94" t="s">
        <v>285</v>
      </c>
      <c r="D598" s="326" t="s">
        <v>125</v>
      </c>
      <c r="E598" s="326" t="s">
        <v>286</v>
      </c>
      <c r="F598" s="326" t="s">
        <v>229</v>
      </c>
      <c r="G598" s="326" t="s">
        <v>126</v>
      </c>
      <c r="H598" s="326" t="s">
        <v>230</v>
      </c>
      <c r="I598" s="326"/>
      <c r="J598" s="326" t="s">
        <v>231</v>
      </c>
    </row>
    <row r="599" spans="1:10" ht="11.25" customHeight="1">
      <c r="A599" s="81"/>
      <c r="B599" s="81"/>
      <c r="C599" s="97" t="s">
        <v>124</v>
      </c>
      <c r="D599" s="327"/>
      <c r="E599" s="327"/>
      <c r="F599" s="327"/>
      <c r="G599" s="327"/>
      <c r="H599" s="327"/>
      <c r="I599" s="326"/>
      <c r="J599" s="327"/>
    </row>
    <row r="600" spans="1:10" ht="12.75">
      <c r="A600" s="81"/>
      <c r="B600" s="81"/>
      <c r="C600" s="99" t="s">
        <v>129</v>
      </c>
      <c r="D600" s="327"/>
      <c r="E600" s="327"/>
      <c r="F600" s="327"/>
      <c r="G600" s="326"/>
      <c r="H600" s="50" t="s">
        <v>130</v>
      </c>
      <c r="I600" s="50" t="s">
        <v>131</v>
      </c>
      <c r="J600" s="326"/>
    </row>
    <row r="601" spans="1:10" ht="12.75">
      <c r="A601" s="81" t="str">
        <f>IF(AND(OR(E601&gt;0,E601&lt;&gt;""),G601&gt;1),RIGHT(10000+B601-G601+1,4)," ")</f>
        <v> </v>
      </c>
      <c r="B601" s="81" t="str">
        <f>IF(OR(E593&lt;0,E593&lt;&gt;""),RIGHT(10000+B593+G601,4),B593)</f>
        <v>0484</v>
      </c>
      <c r="C601" s="126" t="str">
        <f>IF(E601&gt;" ",IF(A601&lt;&gt;" ",CONCATENATE(A601,"-",B601),B601)," ")</f>
        <v>0484</v>
      </c>
      <c r="D601" s="146" t="s">
        <v>379</v>
      </c>
      <c r="E601" s="105" t="s">
        <v>4</v>
      </c>
      <c r="F601" s="106" t="s">
        <v>263</v>
      </c>
      <c r="G601" s="90">
        <f>SUM(H601+I601)</f>
        <v>1</v>
      </c>
      <c r="H601" s="106"/>
      <c r="I601" s="106">
        <v>1</v>
      </c>
      <c r="J601" s="109"/>
    </row>
    <row r="602" spans="1:10" ht="12.75">
      <c r="A602" s="81" t="str">
        <f>IF(AND(OR(E602&gt;0,E602&lt;&gt;""),G602&gt;1),RIGHT(10000+B602-G602+1,4)," ")</f>
        <v>0485</v>
      </c>
      <c r="B602" s="81" t="str">
        <f>IF(OR(E601&lt;0,E601&lt;&gt;""),RIGHT(10000+B601+G602,4),B601)</f>
        <v>0487</v>
      </c>
      <c r="C602" s="126" t="str">
        <f>IF(E602&gt;" ",IF(A602&lt;&gt;" ",CONCATENATE(A602,"-",B602),B602)," ")</f>
        <v>0485-0487</v>
      </c>
      <c r="D602" s="112" t="s">
        <v>348</v>
      </c>
      <c r="E602" s="122" t="s">
        <v>2</v>
      </c>
      <c r="F602" s="111" t="s">
        <v>136</v>
      </c>
      <c r="G602" s="110">
        <f>SUM(H602+I602)</f>
        <v>3</v>
      </c>
      <c r="H602" s="111">
        <v>3</v>
      </c>
      <c r="I602" s="111"/>
      <c r="J602" s="109"/>
    </row>
    <row r="603" spans="1:10" ht="12.75">
      <c r="A603" s="81" t="str">
        <f>IF(AND(OR(E603&gt;0,E603&lt;&gt;""),G603&gt;1),RIGHT(10000+B603-G603+1,4)," ")</f>
        <v>0488</v>
      </c>
      <c r="B603" s="81" t="str">
        <f>IF(OR(E602&lt;0,E602&lt;&gt;""),RIGHT(10000+B602+G603,4),B602)</f>
        <v>0493</v>
      </c>
      <c r="C603" s="126" t="str">
        <f>IF(E603&gt;" ",IF(A603&lt;&gt;" ",CONCATENATE(A603,"-",B603),B603)," ")</f>
        <v>0488-0493</v>
      </c>
      <c r="D603" s="112" t="s">
        <v>349</v>
      </c>
      <c r="E603" s="180" t="s">
        <v>2</v>
      </c>
      <c r="F603" s="167" t="s">
        <v>136</v>
      </c>
      <c r="G603" s="110">
        <f>SUM(H603+I603)</f>
        <v>6</v>
      </c>
      <c r="H603" s="111">
        <v>4</v>
      </c>
      <c r="I603" s="111">
        <v>2</v>
      </c>
      <c r="J603" s="109"/>
    </row>
    <row r="604" spans="1:10" ht="12.75">
      <c r="A604" s="81"/>
      <c r="B604" s="81"/>
      <c r="C604" s="175"/>
      <c r="D604" s="16" t="s">
        <v>235</v>
      </c>
      <c r="E604" s="122"/>
      <c r="F604" s="110"/>
      <c r="G604" s="177">
        <f>SUM(H604+I604)</f>
        <v>10</v>
      </c>
      <c r="H604" s="189">
        <f>SUM(H601:H603)</f>
        <v>7</v>
      </c>
      <c r="I604" s="178">
        <f>SUM(I601:I603)</f>
        <v>3</v>
      </c>
      <c r="J604" s="190"/>
    </row>
    <row r="605" spans="1:10" ht="12.75">
      <c r="A605" s="81"/>
      <c r="B605" s="81"/>
      <c r="C605" s="148"/>
      <c r="D605" s="17"/>
      <c r="E605" s="122"/>
      <c r="F605" s="110"/>
      <c r="G605" s="4"/>
      <c r="H605" s="4"/>
      <c r="I605" s="4"/>
      <c r="J605" s="4"/>
    </row>
    <row r="606" spans="1:10" ht="12.75">
      <c r="A606" s="81"/>
      <c r="B606" s="81"/>
      <c r="C606" s="158" t="s">
        <v>368</v>
      </c>
      <c r="D606" s="138" t="s">
        <v>176</v>
      </c>
      <c r="E606" s="227"/>
      <c r="F606" s="227"/>
      <c r="G606" s="227"/>
      <c r="H606" s="227"/>
      <c r="I606" s="227"/>
      <c r="J606" s="228"/>
    </row>
    <row r="607" spans="1:10" ht="12.75">
      <c r="A607" s="81"/>
      <c r="B607" s="81"/>
      <c r="C607" s="97" t="s">
        <v>376</v>
      </c>
      <c r="D607" s="19" t="s">
        <v>178</v>
      </c>
      <c r="E607" s="229"/>
      <c r="F607" s="229"/>
      <c r="G607" s="21"/>
      <c r="H607" s="229"/>
      <c r="I607" s="229"/>
      <c r="J607" s="230"/>
    </row>
    <row r="608" spans="1:10" ht="12.75">
      <c r="A608" s="81"/>
      <c r="B608" s="81"/>
      <c r="C608" s="94" t="s">
        <v>285</v>
      </c>
      <c r="D608" s="326" t="s">
        <v>125</v>
      </c>
      <c r="E608" s="326" t="s">
        <v>286</v>
      </c>
      <c r="F608" s="326" t="s">
        <v>229</v>
      </c>
      <c r="G608" s="326" t="s">
        <v>126</v>
      </c>
      <c r="H608" s="326" t="s">
        <v>230</v>
      </c>
      <c r="I608" s="326"/>
      <c r="J608" s="326" t="s">
        <v>231</v>
      </c>
    </row>
    <row r="609" spans="1:10" ht="12.75">
      <c r="A609" s="81"/>
      <c r="B609" s="81"/>
      <c r="C609" s="97" t="s">
        <v>124</v>
      </c>
      <c r="D609" s="327"/>
      <c r="E609" s="327"/>
      <c r="F609" s="327"/>
      <c r="G609" s="327"/>
      <c r="H609" s="327"/>
      <c r="I609" s="326"/>
      <c r="J609" s="327"/>
    </row>
    <row r="610" spans="1:10" ht="12.75">
      <c r="A610" s="81"/>
      <c r="B610" s="81"/>
      <c r="C610" s="99" t="s">
        <v>129</v>
      </c>
      <c r="D610" s="327"/>
      <c r="E610" s="327"/>
      <c r="F610" s="327"/>
      <c r="G610" s="326"/>
      <c r="H610" s="50" t="s">
        <v>130</v>
      </c>
      <c r="I610" s="50" t="s">
        <v>131</v>
      </c>
      <c r="J610" s="326"/>
    </row>
    <row r="611" spans="1:10" ht="12.75">
      <c r="A611" s="81" t="str">
        <f>IF(AND(OR(E611&gt;0,E611&lt;&gt;""),G611&gt;1),RIGHT(10000+B611-G611+1,4)," ")</f>
        <v> </v>
      </c>
      <c r="B611" s="81" t="str">
        <f>IF(OR(E603&lt;0,E603&lt;&gt;""),RIGHT(10000+B603+G611,4),B603)</f>
        <v>0494</v>
      </c>
      <c r="C611" s="126" t="str">
        <f>IF(E611&gt;" ",IF(A611&lt;&gt;" ",CONCATENATE(A611,"-",B611),B611)," ")</f>
        <v>0494</v>
      </c>
      <c r="D611" s="146" t="s">
        <v>379</v>
      </c>
      <c r="E611" s="105" t="s">
        <v>4</v>
      </c>
      <c r="F611" s="106" t="s">
        <v>263</v>
      </c>
      <c r="G611" s="90">
        <f>SUM(H611+I611)</f>
        <v>1</v>
      </c>
      <c r="H611" s="106"/>
      <c r="I611" s="106">
        <v>1</v>
      </c>
      <c r="J611" s="109"/>
    </row>
    <row r="612" spans="1:10" ht="12.75">
      <c r="A612" s="81" t="str">
        <f>IF(AND(OR(E612&gt;0,E612&lt;&gt;""),G612&gt;1),RIGHT(10000+B612-G612+1,4)," ")</f>
        <v> </v>
      </c>
      <c r="B612" s="81" t="str">
        <f>IF(OR(E611&lt;0,E611&lt;&gt;""),RIGHT(10000+B611+G612,4),B611)</f>
        <v>0495</v>
      </c>
      <c r="C612" s="126" t="str">
        <f>IF(E612&gt;" ",IF(A612&lt;&gt;" ",CONCATENATE(A612,"-",B612),B612)," ")</f>
        <v>0495</v>
      </c>
      <c r="D612" s="112" t="s">
        <v>364</v>
      </c>
      <c r="E612" s="122" t="s">
        <v>2</v>
      </c>
      <c r="F612" s="111" t="s">
        <v>136</v>
      </c>
      <c r="G612" s="110">
        <f>SUM(H612+I612)</f>
        <v>1</v>
      </c>
      <c r="H612" s="111">
        <v>1</v>
      </c>
      <c r="I612" s="111"/>
      <c r="J612" s="109"/>
    </row>
    <row r="613" spans="1:10" ht="12.75">
      <c r="A613" s="81" t="str">
        <f>IF(AND(OR(E613&gt;0,E613&lt;&gt;""),G613&gt;1),RIGHT(10000+B613-G613+1,4)," ")</f>
        <v>0496</v>
      </c>
      <c r="B613" s="81" t="str">
        <f>IF(OR(E612&lt;0,E612&lt;&gt;""),RIGHT(10000+B612+G613,4),B612)</f>
        <v>0507</v>
      </c>
      <c r="C613" s="126" t="str">
        <f>IF(E613&gt;" ",IF(A613&lt;&gt;" ",CONCATENATE(A613,"-",B613),B613)," ")</f>
        <v>0496-0507</v>
      </c>
      <c r="D613" s="112" t="s">
        <v>365</v>
      </c>
      <c r="E613" s="180" t="s">
        <v>2</v>
      </c>
      <c r="F613" s="167" t="s">
        <v>136</v>
      </c>
      <c r="G613" s="110">
        <f>SUM(H613+I613)</f>
        <v>12</v>
      </c>
      <c r="H613" s="111">
        <v>7</v>
      </c>
      <c r="I613" s="111">
        <v>5</v>
      </c>
      <c r="J613" s="109"/>
    </row>
    <row r="614" spans="1:10" ht="12.75">
      <c r="A614" s="81"/>
      <c r="B614" s="81"/>
      <c r="C614" s="175"/>
      <c r="D614" s="16" t="s">
        <v>235</v>
      </c>
      <c r="E614" s="122"/>
      <c r="F614" s="110"/>
      <c r="G614" s="177">
        <f>SUM(H614+I614)</f>
        <v>14</v>
      </c>
      <c r="H614" s="189">
        <f>SUM(H611:H613)</f>
        <v>8</v>
      </c>
      <c r="I614" s="178">
        <f>SUM(I611:I613)</f>
        <v>6</v>
      </c>
      <c r="J614" s="190"/>
    </row>
    <row r="615" spans="1:10" ht="12.75">
      <c r="A615" s="81"/>
      <c r="B615" s="81"/>
      <c r="C615" s="148"/>
      <c r="D615" s="17"/>
      <c r="E615" s="122"/>
      <c r="F615" s="110"/>
      <c r="G615" s="4"/>
      <c r="H615" s="4"/>
      <c r="I615" s="4"/>
      <c r="J615" s="4"/>
    </row>
    <row r="616" spans="1:10" ht="12.75">
      <c r="A616" s="81"/>
      <c r="B616" s="81"/>
      <c r="C616" s="148"/>
      <c r="D616" s="17"/>
      <c r="E616" s="122"/>
      <c r="F616" s="110"/>
      <c r="G616" s="4"/>
      <c r="H616" s="4"/>
      <c r="I616" s="4"/>
      <c r="J616" s="4"/>
    </row>
    <row r="617" spans="1:10" ht="12.75">
      <c r="A617" s="81"/>
      <c r="B617" s="81"/>
      <c r="C617" s="148"/>
      <c r="D617" s="17"/>
      <c r="E617" s="122"/>
      <c r="F617" s="110"/>
      <c r="G617" s="4"/>
      <c r="H617" s="4"/>
      <c r="I617" s="4"/>
      <c r="J617" s="4"/>
    </row>
    <row r="618" spans="1:10" ht="12.75">
      <c r="A618" s="81"/>
      <c r="B618" s="81"/>
      <c r="C618" s="148"/>
      <c r="D618" s="17"/>
      <c r="E618" s="122"/>
      <c r="F618" s="110"/>
      <c r="G618" s="4"/>
      <c r="H618" s="4"/>
      <c r="I618" s="4"/>
      <c r="J618" s="4"/>
    </row>
    <row r="619" spans="1:10" ht="12.75">
      <c r="A619" s="81"/>
      <c r="B619" s="81"/>
      <c r="C619" s="148"/>
      <c r="D619" s="17"/>
      <c r="E619" s="122"/>
      <c r="F619" s="110"/>
      <c r="G619" s="4"/>
      <c r="H619" s="4"/>
      <c r="I619" s="4"/>
      <c r="J619" s="4"/>
    </row>
    <row r="620" spans="1:10" ht="12.75">
      <c r="A620" s="81"/>
      <c r="B620" s="81"/>
      <c r="C620" s="148"/>
      <c r="D620" s="17"/>
      <c r="E620" s="122"/>
      <c r="F620" s="110"/>
      <c r="G620" s="4"/>
      <c r="H620" s="4"/>
      <c r="I620" s="4"/>
      <c r="J620" s="4"/>
    </row>
    <row r="621" spans="1:10" ht="12.75">
      <c r="A621" s="81"/>
      <c r="B621" s="81"/>
      <c r="C621" s="148"/>
      <c r="D621" s="17"/>
      <c r="E621" s="122"/>
      <c r="F621" s="110"/>
      <c r="G621" s="4"/>
      <c r="H621" s="4"/>
      <c r="I621" s="4"/>
      <c r="J621" s="4"/>
    </row>
    <row r="622" spans="1:10" ht="12.75">
      <c r="A622" s="81"/>
      <c r="B622" s="81"/>
      <c r="C622" s="137" t="s">
        <v>368</v>
      </c>
      <c r="D622" s="138" t="s">
        <v>176</v>
      </c>
      <c r="E622" s="227"/>
      <c r="F622" s="227"/>
      <c r="G622" s="227"/>
      <c r="H622" s="227"/>
      <c r="I622" s="227"/>
      <c r="J622" s="228"/>
    </row>
    <row r="623" spans="1:10" ht="12.75">
      <c r="A623" s="81"/>
      <c r="B623" s="81"/>
      <c r="C623" s="97" t="s">
        <v>378</v>
      </c>
      <c r="D623" s="19" t="s">
        <v>179</v>
      </c>
      <c r="E623" s="229"/>
      <c r="F623" s="229"/>
      <c r="G623" s="21"/>
      <c r="H623" s="229"/>
      <c r="I623" s="229"/>
      <c r="J623" s="230"/>
    </row>
    <row r="624" spans="1:10" ht="12.75">
      <c r="A624" s="81"/>
      <c r="B624" s="81"/>
      <c r="C624" s="94" t="s">
        <v>285</v>
      </c>
      <c r="D624" s="326" t="s">
        <v>125</v>
      </c>
      <c r="E624" s="326" t="s">
        <v>286</v>
      </c>
      <c r="F624" s="326" t="s">
        <v>229</v>
      </c>
      <c r="G624" s="326" t="s">
        <v>126</v>
      </c>
      <c r="H624" s="326" t="s">
        <v>230</v>
      </c>
      <c r="I624" s="326"/>
      <c r="J624" s="326" t="s">
        <v>231</v>
      </c>
    </row>
    <row r="625" spans="1:10" ht="12.75">
      <c r="A625" s="81"/>
      <c r="B625" s="81"/>
      <c r="C625" s="97" t="s">
        <v>124</v>
      </c>
      <c r="D625" s="327"/>
      <c r="E625" s="327"/>
      <c r="F625" s="327"/>
      <c r="G625" s="327"/>
      <c r="H625" s="327"/>
      <c r="I625" s="326"/>
      <c r="J625" s="327"/>
    </row>
    <row r="626" spans="1:10" ht="12.75">
      <c r="A626" s="81"/>
      <c r="B626" s="81"/>
      <c r="C626" s="99" t="s">
        <v>129</v>
      </c>
      <c r="D626" s="327"/>
      <c r="E626" s="327"/>
      <c r="F626" s="327"/>
      <c r="G626" s="326"/>
      <c r="H626" s="50" t="s">
        <v>130</v>
      </c>
      <c r="I626" s="50" t="s">
        <v>131</v>
      </c>
      <c r="J626" s="326"/>
    </row>
    <row r="627" spans="1:10" ht="12.75">
      <c r="A627" s="81" t="str">
        <f>IF(AND(OR(E627&gt;0,E627&lt;&gt;""),G627&gt;1),RIGHT(10000+B627-G627+1,4)," ")</f>
        <v> </v>
      </c>
      <c r="B627" s="81" t="str">
        <f>IF(OR(E613&lt;0,E613&lt;&gt;""),RIGHT(10000+B613+G627,4),B613)</f>
        <v>0508</v>
      </c>
      <c r="C627" s="126" t="str">
        <f>IF(E627&gt;" ",IF(A627&lt;&gt;" ",CONCATENATE(A627,"-",B627),B627)," ")</f>
        <v>0508</v>
      </c>
      <c r="D627" s="146" t="s">
        <v>373</v>
      </c>
      <c r="E627" s="105" t="s">
        <v>4</v>
      </c>
      <c r="F627" s="106" t="s">
        <v>263</v>
      </c>
      <c r="G627" s="90">
        <f aca="true" t="shared" si="41" ref="G627:G633">SUM(H627+I627)</f>
        <v>1</v>
      </c>
      <c r="H627" s="106"/>
      <c r="I627" s="106">
        <v>1</v>
      </c>
      <c r="J627" s="109"/>
    </row>
    <row r="628" spans="1:10" ht="12.75">
      <c r="A628" s="81" t="str">
        <f>IF(AND(OR(E628&gt;0,E628&lt;&gt;""),G628&gt;1),RIGHT(10000+B628-G628+1,4)," ")</f>
        <v> </v>
      </c>
      <c r="B628" s="81" t="str">
        <f>IF(OR(E627&lt;0,E627&lt;&gt;""),RIGHT(10000+B627+G628,4),B627)</f>
        <v>0509</v>
      </c>
      <c r="C628" s="126" t="str">
        <f>IF(E628&gt;" ",IF(A628&lt;&gt;" ",CONCATENATE(A628,"-",B628),B628)," ")</f>
        <v>0509</v>
      </c>
      <c r="D628" s="112" t="s">
        <v>364</v>
      </c>
      <c r="E628" s="122" t="s">
        <v>2</v>
      </c>
      <c r="F628" s="111" t="s">
        <v>136</v>
      </c>
      <c r="G628" s="110">
        <f t="shared" si="41"/>
        <v>1</v>
      </c>
      <c r="H628" s="111">
        <v>1</v>
      </c>
      <c r="I628" s="111"/>
      <c r="J628" s="109"/>
    </row>
    <row r="629" spans="1:10" ht="12.75">
      <c r="A629" s="81" t="str">
        <f>IF(AND(OR(E629&gt;0,E629&lt;&gt;""),G629&gt;1),RIGHT(10000+B629-G629+1,4)," ")</f>
        <v> </v>
      </c>
      <c r="B629" s="81" t="str">
        <f>IF(OR(E628&lt;0,E628&lt;&gt;""),RIGHT(10000+B628+G629,4),B628)</f>
        <v>0510</v>
      </c>
      <c r="C629" s="126" t="str">
        <f>IF(E629&gt;" ",IF(A629&lt;&gt;" ",CONCATENATE(A629,"-",B629),B629)," ")</f>
        <v>0510</v>
      </c>
      <c r="D629" s="112" t="s">
        <v>389</v>
      </c>
      <c r="E629" s="122" t="s">
        <v>2</v>
      </c>
      <c r="F629" s="111" t="s">
        <v>136</v>
      </c>
      <c r="G629" s="110">
        <f t="shared" si="41"/>
        <v>1</v>
      </c>
      <c r="H629" s="111">
        <v>1</v>
      </c>
      <c r="I629" s="111"/>
      <c r="J629" s="109"/>
    </row>
    <row r="630" spans="1:10" ht="12.75">
      <c r="A630" s="81" t="str">
        <f>IF(AND(OR(E630&gt;0,E630&lt;&gt;""),G630&gt;1),RIGHT(10000+B630-G630+1,4)," ")</f>
        <v>0511</v>
      </c>
      <c r="B630" s="81" t="str">
        <f>IF(OR(E629&lt;0,E629&lt;&gt;""),RIGHT(10000+B629+G630,4),B629)</f>
        <v>0513</v>
      </c>
      <c r="C630" s="126" t="str">
        <f>IF(E630&gt;" ",IF(A630&lt;&gt;" ",CONCATENATE(A630,"-",B630),B630)," ")</f>
        <v>0511-0513</v>
      </c>
      <c r="D630" s="112" t="s">
        <v>390</v>
      </c>
      <c r="E630" s="122" t="s">
        <v>2</v>
      </c>
      <c r="F630" s="111" t="s">
        <v>136</v>
      </c>
      <c r="G630" s="110">
        <f t="shared" si="41"/>
        <v>3</v>
      </c>
      <c r="H630" s="111">
        <v>3</v>
      </c>
      <c r="I630" s="111"/>
      <c r="J630" s="109"/>
    </row>
    <row r="631" spans="1:10" ht="12.75">
      <c r="A631" s="81" t="str">
        <f>IF(AND(OR(E631&gt;0,E631&lt;&gt;""),G631&gt;1),RIGHT(10000+B631-G631+1,4)," ")</f>
        <v>0514</v>
      </c>
      <c r="B631" s="81" t="str">
        <f>IF(OR(E630&lt;0,E630&lt;&gt;""),RIGHT(10000+B630+G631,4),B630)</f>
        <v>0522</v>
      </c>
      <c r="C631" s="126" t="str">
        <f>IF(E631&gt;" ",IF(A631&lt;&gt;" ",CONCATENATE(A631,"-",B631),B631)," ")</f>
        <v>0514-0522</v>
      </c>
      <c r="D631" s="136" t="s">
        <v>365</v>
      </c>
      <c r="E631" s="180" t="s">
        <v>2</v>
      </c>
      <c r="F631" s="167" t="s">
        <v>136</v>
      </c>
      <c r="G631" s="117">
        <f t="shared" si="41"/>
        <v>9</v>
      </c>
      <c r="H631" s="119">
        <v>6</v>
      </c>
      <c r="I631" s="119">
        <v>3</v>
      </c>
      <c r="J631" s="120"/>
    </row>
    <row r="632" spans="1:10" ht="12.75">
      <c r="A632" s="81"/>
      <c r="B632" s="81"/>
      <c r="C632" s="147"/>
      <c r="D632" s="16" t="s">
        <v>235</v>
      </c>
      <c r="E632" s="122"/>
      <c r="F632" s="110"/>
      <c r="G632" s="11">
        <f t="shared" si="41"/>
        <v>15</v>
      </c>
      <c r="H632" s="123">
        <f>SUM(H627:H631)</f>
        <v>11</v>
      </c>
      <c r="I632" s="11">
        <f>SUM(I627:I631)</f>
        <v>4</v>
      </c>
      <c r="J632" s="12"/>
    </row>
    <row r="633" spans="1:10" ht="12.75">
      <c r="A633" s="81"/>
      <c r="B633" s="81"/>
      <c r="C633" s="147"/>
      <c r="D633" s="16" t="s">
        <v>232</v>
      </c>
      <c r="E633" s="122"/>
      <c r="F633" s="110"/>
      <c r="G633" s="132">
        <f t="shared" si="41"/>
        <v>41</v>
      </c>
      <c r="H633" s="20">
        <f>SUM(H594+H604+H614+H632)</f>
        <v>27</v>
      </c>
      <c r="I633" s="20">
        <f>SUM(I594+I604+I614+I632)</f>
        <v>14</v>
      </c>
      <c r="J633" s="20"/>
    </row>
    <row r="634" spans="1:10" ht="12.75">
      <c r="A634" s="81"/>
      <c r="B634" s="81"/>
      <c r="C634" s="148"/>
      <c r="D634" s="17"/>
      <c r="E634" s="122"/>
      <c r="F634" s="110"/>
      <c r="G634" s="4"/>
      <c r="H634" s="4"/>
      <c r="I634" s="4"/>
      <c r="J634" s="4"/>
    </row>
    <row r="635" spans="1:10" ht="12.75">
      <c r="A635" s="81"/>
      <c r="B635" s="81"/>
      <c r="C635" s="148"/>
      <c r="D635" s="17"/>
      <c r="E635" s="122"/>
      <c r="F635" s="110"/>
      <c r="G635" s="4"/>
      <c r="H635" s="4"/>
      <c r="I635" s="4"/>
      <c r="J635" s="4"/>
    </row>
    <row r="636" spans="1:10" ht="12.75">
      <c r="A636" s="81"/>
      <c r="B636" s="81"/>
      <c r="C636" s="87" t="s">
        <v>383</v>
      </c>
      <c r="D636" s="18" t="s">
        <v>180</v>
      </c>
      <c r="E636" s="224"/>
      <c r="F636" s="224"/>
      <c r="G636" s="224"/>
      <c r="H636" s="224"/>
      <c r="I636" s="224"/>
      <c r="J636" s="226"/>
    </row>
    <row r="637" spans="1:10" ht="12.75">
      <c r="A637" s="81"/>
      <c r="B637" s="81"/>
      <c r="C637" s="149"/>
      <c r="D637" s="92" t="s">
        <v>142</v>
      </c>
      <c r="E637" s="21"/>
      <c r="F637" s="229"/>
      <c r="G637" s="21"/>
      <c r="H637" s="229"/>
      <c r="I637" s="229"/>
      <c r="J637" s="230"/>
    </row>
    <row r="638" spans="1:10" ht="12.75">
      <c r="A638" s="81"/>
      <c r="B638" s="81"/>
      <c r="C638" s="94" t="s">
        <v>285</v>
      </c>
      <c r="D638" s="326" t="s">
        <v>125</v>
      </c>
      <c r="E638" s="326" t="s">
        <v>286</v>
      </c>
      <c r="F638" s="326" t="s">
        <v>229</v>
      </c>
      <c r="G638" s="326" t="s">
        <v>126</v>
      </c>
      <c r="H638" s="326" t="s">
        <v>230</v>
      </c>
      <c r="I638" s="326"/>
      <c r="J638" s="326" t="s">
        <v>231</v>
      </c>
    </row>
    <row r="639" spans="1:10" ht="12.75">
      <c r="A639" s="81"/>
      <c r="B639" s="81"/>
      <c r="C639" s="97" t="s">
        <v>124</v>
      </c>
      <c r="D639" s="327"/>
      <c r="E639" s="327"/>
      <c r="F639" s="327"/>
      <c r="G639" s="327"/>
      <c r="H639" s="327"/>
      <c r="I639" s="326"/>
      <c r="J639" s="327"/>
    </row>
    <row r="640" spans="1:10" ht="12.75">
      <c r="A640" s="81"/>
      <c r="B640" s="81"/>
      <c r="C640" s="99" t="s">
        <v>129</v>
      </c>
      <c r="D640" s="327"/>
      <c r="E640" s="327"/>
      <c r="F640" s="327"/>
      <c r="G640" s="326"/>
      <c r="H640" s="50" t="s">
        <v>130</v>
      </c>
      <c r="I640" s="50" t="s">
        <v>131</v>
      </c>
      <c r="J640" s="326"/>
    </row>
    <row r="641" spans="1:10" ht="12.75">
      <c r="A641" s="81" t="str">
        <f>IF(AND(OR(E641&gt;0,E641&lt;&gt;""),G641&gt;1),RIGHT(10000+B641-G641+1,4)," ")</f>
        <v> </v>
      </c>
      <c r="B641" s="81" t="str">
        <f>IF(OR(E631&lt;0,E631&lt;&gt;""),RIGHT(10000+B631+G641,4),B631)</f>
        <v>0523</v>
      </c>
      <c r="C641" s="126" t="str">
        <f>IF(E641&gt;" ",IF(A641&lt;&gt;" ",CONCATENATE(A641,"-",B641),B641)," ")</f>
        <v>0523</v>
      </c>
      <c r="D641" s="124" t="s">
        <v>392</v>
      </c>
      <c r="E641" s="105" t="s">
        <v>1</v>
      </c>
      <c r="F641" s="106" t="s">
        <v>133</v>
      </c>
      <c r="G641" s="90">
        <f>SUM(H641+I641)</f>
        <v>1</v>
      </c>
      <c r="H641" s="106"/>
      <c r="I641" s="106">
        <v>1</v>
      </c>
      <c r="J641" s="91"/>
    </row>
    <row r="642" spans="1:10" ht="12.75">
      <c r="A642" s="81" t="str">
        <f>IF(AND(OR(E642&gt;0,E642&lt;&gt;""),G642&gt;1),RIGHT(10000+B642-G642+1,4)," ")</f>
        <v> </v>
      </c>
      <c r="B642" s="81" t="str">
        <f>IF(OR(E641&lt;0,E641&lt;&gt;""),RIGHT(10000+B641+G642,4),B641)</f>
        <v>0524</v>
      </c>
      <c r="C642" s="126" t="str">
        <f>IF(E642&gt;" ",IF(A642&lt;&gt;" ",CONCATENATE(A642,"-",B642),B642)," ")</f>
        <v>0524</v>
      </c>
      <c r="D642" s="162" t="s">
        <v>385</v>
      </c>
      <c r="E642" s="130" t="s">
        <v>3</v>
      </c>
      <c r="F642" s="174" t="s">
        <v>138</v>
      </c>
      <c r="G642" s="119">
        <f>SUM(H642+I642)</f>
        <v>1</v>
      </c>
      <c r="H642" s="117"/>
      <c r="I642" s="119">
        <v>1</v>
      </c>
      <c r="J642" s="109"/>
    </row>
    <row r="643" spans="1:10" ht="12.75">
      <c r="A643" s="81" t="str">
        <f>IF(AND(OR(E643&gt;0,E643&lt;&gt;""),G643&gt;1),RIGHT(10000+B643-G643+1,4)," ")</f>
        <v> </v>
      </c>
      <c r="B643" s="81" t="str">
        <f>IF(OR(E642&lt;0,E642&lt;&gt;""),RIGHT(10000+B642+G643,4),B642)</f>
        <v>0526</v>
      </c>
      <c r="C643" s="191"/>
      <c r="D643" s="134" t="s">
        <v>234</v>
      </c>
      <c r="E643" s="122"/>
      <c r="F643" s="110"/>
      <c r="G643" s="11">
        <f>SUM(H643+I643)</f>
        <v>2</v>
      </c>
      <c r="H643" s="123">
        <f>SUM(H641:H642)</f>
        <v>0</v>
      </c>
      <c r="I643" s="11">
        <f>SUM(I641:I642)</f>
        <v>2</v>
      </c>
      <c r="J643" s="12"/>
    </row>
    <row r="644" spans="1:10" ht="12.75">
      <c r="A644" s="81"/>
      <c r="B644" s="81"/>
      <c r="C644" s="251"/>
      <c r="D644" s="17"/>
      <c r="E644" s="122"/>
      <c r="F644" s="110"/>
      <c r="G644" s="4"/>
      <c r="H644" s="4"/>
      <c r="I644" s="4"/>
      <c r="J644" s="4"/>
    </row>
    <row r="645" spans="1:10" ht="12.75">
      <c r="A645" s="81"/>
      <c r="B645" s="81"/>
      <c r="C645" s="251"/>
      <c r="D645" s="17"/>
      <c r="E645" s="122"/>
      <c r="F645" s="110"/>
      <c r="G645" s="4"/>
      <c r="H645" s="4"/>
      <c r="I645" s="4"/>
      <c r="J645" s="4"/>
    </row>
    <row r="646" spans="1:10" ht="12.75">
      <c r="A646" s="81"/>
      <c r="B646" s="81"/>
      <c r="C646" s="251"/>
      <c r="D646" s="17"/>
      <c r="E646" s="122"/>
      <c r="F646" s="110"/>
      <c r="G646" s="4"/>
      <c r="H646" s="4"/>
      <c r="I646" s="4"/>
      <c r="J646" s="4"/>
    </row>
    <row r="647" spans="1:10" ht="12.75">
      <c r="A647" s="81"/>
      <c r="B647" s="81"/>
      <c r="C647" s="251"/>
      <c r="D647" s="17"/>
      <c r="E647" s="122"/>
      <c r="F647" s="110"/>
      <c r="G647" s="4"/>
      <c r="H647" s="4"/>
      <c r="I647" s="4"/>
      <c r="J647" s="4"/>
    </row>
    <row r="648" spans="1:10" ht="12.75">
      <c r="A648" s="81"/>
      <c r="B648" s="81"/>
      <c r="C648" s="251"/>
      <c r="D648" s="17"/>
      <c r="E648" s="122"/>
      <c r="F648" s="110"/>
      <c r="G648" s="4"/>
      <c r="H648" s="4"/>
      <c r="I648" s="4"/>
      <c r="J648" s="4"/>
    </row>
    <row r="649" spans="1:10" ht="12.75">
      <c r="A649" s="81"/>
      <c r="B649" s="81"/>
      <c r="C649" s="251"/>
      <c r="D649" s="17"/>
      <c r="E649" s="122"/>
      <c r="F649" s="110"/>
      <c r="G649" s="4"/>
      <c r="H649" s="4"/>
      <c r="I649" s="4"/>
      <c r="J649" s="4"/>
    </row>
    <row r="650" spans="1:10" ht="12.75">
      <c r="A650" s="81"/>
      <c r="B650" s="81"/>
      <c r="C650" s="251"/>
      <c r="D650" s="17"/>
      <c r="E650" s="122"/>
      <c r="F650" s="110"/>
      <c r="G650" s="4"/>
      <c r="H650" s="4"/>
      <c r="I650" s="4"/>
      <c r="J650" s="4"/>
    </row>
    <row r="651" spans="1:10" ht="12.75">
      <c r="A651" s="81"/>
      <c r="B651" s="81"/>
      <c r="C651" s="251"/>
      <c r="D651" s="17"/>
      <c r="E651" s="122"/>
      <c r="F651" s="110"/>
      <c r="G651" s="4"/>
      <c r="H651" s="4"/>
      <c r="I651" s="4"/>
      <c r="J651" s="4"/>
    </row>
    <row r="652" spans="1:10" ht="12.75">
      <c r="A652" s="81"/>
      <c r="B652" s="81"/>
      <c r="C652" s="251"/>
      <c r="D652" s="17"/>
      <c r="E652" s="122"/>
      <c r="F652" s="110"/>
      <c r="G652" s="4"/>
      <c r="H652" s="4"/>
      <c r="I652" s="4"/>
      <c r="J652" s="4"/>
    </row>
    <row r="653" spans="1:10" ht="12.75">
      <c r="A653" s="81"/>
      <c r="B653" s="81"/>
      <c r="C653" s="251"/>
      <c r="D653" s="17"/>
      <c r="E653" s="122"/>
      <c r="F653" s="110"/>
      <c r="G653" s="4"/>
      <c r="H653" s="4"/>
      <c r="I653" s="4"/>
      <c r="J653" s="4"/>
    </row>
    <row r="654" spans="1:10" ht="12.75">
      <c r="A654" s="81"/>
      <c r="B654" s="81"/>
      <c r="C654" s="251"/>
      <c r="D654" s="17"/>
      <c r="E654" s="122"/>
      <c r="F654" s="110"/>
      <c r="G654" s="4"/>
      <c r="H654" s="4"/>
      <c r="I654" s="4"/>
      <c r="J654" s="4"/>
    </row>
    <row r="655" spans="1:10" ht="12.75">
      <c r="A655" s="81"/>
      <c r="B655" s="81"/>
      <c r="C655" s="148"/>
      <c r="D655" s="17"/>
      <c r="E655" s="122"/>
      <c r="F655" s="110"/>
      <c r="G655" s="4"/>
      <c r="H655" s="4"/>
      <c r="I655" s="4"/>
      <c r="J655" s="4"/>
    </row>
    <row r="656" spans="1:10" ht="12.75" customHeight="1">
      <c r="A656" s="81"/>
      <c r="B656" s="81"/>
      <c r="C656" s="87" t="s">
        <v>383</v>
      </c>
      <c r="D656" s="18" t="s">
        <v>180</v>
      </c>
      <c r="E656" s="224"/>
      <c r="F656" s="224"/>
      <c r="G656" s="224"/>
      <c r="H656" s="224"/>
      <c r="I656" s="224"/>
      <c r="J656" s="226"/>
    </row>
    <row r="657" spans="1:10" ht="12.75">
      <c r="A657" s="81"/>
      <c r="B657" s="81"/>
      <c r="C657" s="94" t="s">
        <v>386</v>
      </c>
      <c r="D657" s="19" t="s">
        <v>181</v>
      </c>
      <c r="E657" s="229"/>
      <c r="F657" s="229"/>
      <c r="G657" s="21"/>
      <c r="H657" s="229"/>
      <c r="I657" s="229"/>
      <c r="J657" s="230"/>
    </row>
    <row r="658" spans="1:10" ht="12.75">
      <c r="A658" s="81"/>
      <c r="B658" s="81"/>
      <c r="C658" s="94" t="s">
        <v>285</v>
      </c>
      <c r="D658" s="326" t="s">
        <v>125</v>
      </c>
      <c r="E658" s="326" t="s">
        <v>286</v>
      </c>
      <c r="F658" s="326" t="s">
        <v>229</v>
      </c>
      <c r="G658" s="326" t="s">
        <v>126</v>
      </c>
      <c r="H658" s="326" t="s">
        <v>230</v>
      </c>
      <c r="I658" s="326"/>
      <c r="J658" s="326" t="s">
        <v>231</v>
      </c>
    </row>
    <row r="659" spans="1:10" ht="12.75" customHeight="1">
      <c r="A659" s="81"/>
      <c r="B659" s="81"/>
      <c r="C659" s="97" t="s">
        <v>124</v>
      </c>
      <c r="D659" s="327"/>
      <c r="E659" s="327"/>
      <c r="F659" s="327"/>
      <c r="G659" s="327"/>
      <c r="H659" s="327"/>
      <c r="I659" s="326"/>
      <c r="J659" s="327"/>
    </row>
    <row r="660" spans="1:10" ht="12.75" customHeight="1">
      <c r="A660" s="81"/>
      <c r="B660" s="81"/>
      <c r="C660" s="99" t="s">
        <v>129</v>
      </c>
      <c r="D660" s="327"/>
      <c r="E660" s="327"/>
      <c r="F660" s="327"/>
      <c r="G660" s="326"/>
      <c r="H660" s="50" t="s">
        <v>130</v>
      </c>
      <c r="I660" s="50" t="s">
        <v>131</v>
      </c>
      <c r="J660" s="326"/>
    </row>
    <row r="661" spans="1:10" ht="12.75" customHeight="1">
      <c r="A661" s="81" t="str">
        <f>IF(AND(OR(E661&gt;0,E661&lt;&gt;""),G661&gt;1),RIGHT(10000+B661-G661+1,4)," ")</f>
        <v> </v>
      </c>
      <c r="B661" s="81" t="str">
        <f>IF(OR(E642&lt;0,E642&lt;&gt;""),RIGHT(10000+B642+G661,4),B642)</f>
        <v>0525</v>
      </c>
      <c r="C661" s="126" t="str">
        <f>IF(E661&gt;" ",IF(A661&lt;&gt;" ",CONCATENATE(A661,"-",B661),B661)," ")</f>
        <v>0525</v>
      </c>
      <c r="D661" s="146" t="s">
        <v>393</v>
      </c>
      <c r="E661" s="105" t="s">
        <v>4</v>
      </c>
      <c r="F661" s="106" t="s">
        <v>263</v>
      </c>
      <c r="G661" s="90">
        <f>SUM(H661+I661)</f>
        <v>1</v>
      </c>
      <c r="H661" s="106"/>
      <c r="I661" s="106">
        <v>1</v>
      </c>
      <c r="J661" s="109"/>
    </row>
    <row r="662" spans="1:10" ht="12.75" customHeight="1">
      <c r="A662" s="81" t="str">
        <f>IF(AND(OR(E662&gt;0,E662&lt;&gt;""),G662&gt;1),RIGHT(10000+B662-G662+1,4)," ")</f>
        <v> </v>
      </c>
      <c r="B662" s="81" t="str">
        <f>IF(OR(E661&lt;0,E661&lt;&gt;""),RIGHT(10000+B661+G662,4),B661)</f>
        <v>0526</v>
      </c>
      <c r="C662" s="126" t="str">
        <f>IF(E662&gt;" ",IF(A662&lt;&gt;" ",CONCATENATE(A662,"-",B662),B662)," ")</f>
        <v>0526</v>
      </c>
      <c r="D662" s="112" t="s">
        <v>348</v>
      </c>
      <c r="E662" s="122" t="s">
        <v>2</v>
      </c>
      <c r="F662" s="111" t="s">
        <v>136</v>
      </c>
      <c r="G662" s="110">
        <f>SUM(H662+I662)</f>
        <v>1</v>
      </c>
      <c r="H662" s="111">
        <v>1</v>
      </c>
      <c r="I662" s="111"/>
      <c r="J662" s="109"/>
    </row>
    <row r="663" spans="1:10" ht="12" customHeight="1">
      <c r="A663" s="81" t="str">
        <f>IF(AND(OR(E663&gt;0,E663&lt;&gt;""),G663&gt;1),RIGHT(10000+B663-G663+1,4)," ")</f>
        <v> </v>
      </c>
      <c r="B663" s="81" t="str">
        <f>IF(OR(E662&lt;0,E662&lt;&gt;""),RIGHT(10000+B662+G663,4),B662)</f>
        <v>0527</v>
      </c>
      <c r="C663" s="126" t="str">
        <f>IF(E663&gt;" ",IF(A663&lt;&gt;" ",CONCATENATE(A663,"-",B663),B663)," ")</f>
        <v>0527</v>
      </c>
      <c r="D663" s="112" t="s">
        <v>377</v>
      </c>
      <c r="E663" s="122" t="s">
        <v>2</v>
      </c>
      <c r="F663" s="111" t="s">
        <v>136</v>
      </c>
      <c r="G663" s="110">
        <f>SUM(H663+I663)</f>
        <v>1</v>
      </c>
      <c r="H663" s="111">
        <v>1</v>
      </c>
      <c r="I663" s="111"/>
      <c r="J663" s="109"/>
    </row>
    <row r="664" spans="1:10" ht="12.75" customHeight="1">
      <c r="A664" s="81" t="str">
        <f>IF(AND(OR(E664&gt;0,E664&lt;&gt;""),G664&gt;1),RIGHT(10000+B664-G664+1,4)," ")</f>
        <v>0528</v>
      </c>
      <c r="B664" s="81" t="str">
        <f>IF(OR(E663&lt;0,E663&lt;&gt;""),RIGHT(10000+B663+G664,4),B663)</f>
        <v>0531</v>
      </c>
      <c r="C664" s="126" t="str">
        <f>IF(E664&gt;" ",IF(A664&lt;&gt;" ",CONCATENATE(A664,"-",B664),B664)," ")</f>
        <v>0528-0531</v>
      </c>
      <c r="D664" s="112" t="s">
        <v>349</v>
      </c>
      <c r="E664" s="180" t="s">
        <v>2</v>
      </c>
      <c r="F664" s="167" t="s">
        <v>136</v>
      </c>
      <c r="G664" s="110">
        <f>SUM(H664+I664)</f>
        <v>4</v>
      </c>
      <c r="H664" s="111">
        <v>4</v>
      </c>
      <c r="I664" s="111"/>
      <c r="J664" s="109"/>
    </row>
    <row r="665" spans="1:10" ht="12.75" customHeight="1">
      <c r="A665" s="81"/>
      <c r="B665" s="81"/>
      <c r="C665" s="171"/>
      <c r="D665" s="16" t="s">
        <v>235</v>
      </c>
      <c r="E665" s="122"/>
      <c r="F665" s="110"/>
      <c r="G665" s="50">
        <f>SUM(H665+I665)</f>
        <v>7</v>
      </c>
      <c r="H665" s="50">
        <f>SUM(H661:H664)</f>
        <v>6</v>
      </c>
      <c r="I665" s="50">
        <f>SUM(I661:I664)</f>
        <v>1</v>
      </c>
      <c r="J665" s="50"/>
    </row>
    <row r="666" spans="1:10" ht="12.75" customHeight="1">
      <c r="A666" s="81"/>
      <c r="B666" s="81"/>
      <c r="C666" s="148"/>
      <c r="D666" s="17"/>
      <c r="E666" s="122"/>
      <c r="F666" s="110"/>
      <c r="G666" s="4"/>
      <c r="H666" s="4"/>
      <c r="I666" s="4"/>
      <c r="J666" s="4"/>
    </row>
    <row r="667" spans="1:10" ht="12.75" customHeight="1">
      <c r="A667" s="81"/>
      <c r="B667" s="81"/>
      <c r="C667" s="148"/>
      <c r="D667" s="17"/>
      <c r="E667" s="122"/>
      <c r="F667" s="110"/>
      <c r="G667" s="4"/>
      <c r="H667" s="4"/>
      <c r="I667" s="4"/>
      <c r="J667" s="4"/>
    </row>
    <row r="668" spans="1:10" ht="13.5" customHeight="1">
      <c r="A668" s="81"/>
      <c r="B668" s="81"/>
      <c r="C668" s="158" t="s">
        <v>383</v>
      </c>
      <c r="D668" s="159" t="s">
        <v>180</v>
      </c>
      <c r="E668" s="227"/>
      <c r="F668" s="227"/>
      <c r="G668" s="227"/>
      <c r="H668" s="227"/>
      <c r="I668" s="227"/>
      <c r="J668" s="228"/>
    </row>
    <row r="669" spans="1:10" ht="12.75" customHeight="1">
      <c r="A669" s="81"/>
      <c r="B669" s="81"/>
      <c r="C669" s="97" t="s">
        <v>387</v>
      </c>
      <c r="D669" s="19" t="s">
        <v>182</v>
      </c>
      <c r="E669" s="229"/>
      <c r="F669" s="229"/>
      <c r="G669" s="21"/>
      <c r="H669" s="229"/>
      <c r="I669" s="229"/>
      <c r="J669" s="230"/>
    </row>
    <row r="670" spans="1:10" ht="12.75" customHeight="1">
      <c r="A670" s="81"/>
      <c r="B670" s="81"/>
      <c r="C670" s="94" t="s">
        <v>285</v>
      </c>
      <c r="D670" s="326" t="s">
        <v>125</v>
      </c>
      <c r="E670" s="326" t="s">
        <v>286</v>
      </c>
      <c r="F670" s="326" t="s">
        <v>229</v>
      </c>
      <c r="G670" s="326" t="s">
        <v>126</v>
      </c>
      <c r="H670" s="326" t="s">
        <v>230</v>
      </c>
      <c r="I670" s="326"/>
      <c r="J670" s="326" t="s">
        <v>231</v>
      </c>
    </row>
    <row r="671" spans="1:10" ht="12.75" customHeight="1">
      <c r="A671" s="81"/>
      <c r="B671" s="81"/>
      <c r="C671" s="97" t="s">
        <v>124</v>
      </c>
      <c r="D671" s="327"/>
      <c r="E671" s="327"/>
      <c r="F671" s="327"/>
      <c r="G671" s="327"/>
      <c r="H671" s="327"/>
      <c r="I671" s="326"/>
      <c r="J671" s="327"/>
    </row>
    <row r="672" spans="1:10" ht="12" customHeight="1">
      <c r="A672" s="81"/>
      <c r="B672" s="81"/>
      <c r="C672" s="99" t="s">
        <v>129</v>
      </c>
      <c r="D672" s="327"/>
      <c r="E672" s="327"/>
      <c r="F672" s="327"/>
      <c r="G672" s="326"/>
      <c r="H672" s="50" t="s">
        <v>130</v>
      </c>
      <c r="I672" s="50" t="s">
        <v>131</v>
      </c>
      <c r="J672" s="326"/>
    </row>
    <row r="673" spans="1:10" ht="12.75" customHeight="1">
      <c r="A673" s="81" t="str">
        <f>IF(AND(OR(E673&gt;0,E673&lt;&gt;""),G673&gt;1),RIGHT(10000+B673-G673+1,4)," ")</f>
        <v> </v>
      </c>
      <c r="B673" s="81" t="str">
        <f>IF(OR(E664&lt;0,E664&lt;&gt;""),RIGHT(10000+B664+G673,4),B664)</f>
        <v>0532</v>
      </c>
      <c r="C673" s="126" t="str">
        <f>IF(E673&gt;" ",IF(A673&lt;&gt;" ",CONCATENATE(A673,"-",B673),B673)," ")</f>
        <v>0532</v>
      </c>
      <c r="D673" s="146" t="s">
        <v>341</v>
      </c>
      <c r="E673" s="105" t="s">
        <v>4</v>
      </c>
      <c r="F673" s="106" t="s">
        <v>263</v>
      </c>
      <c r="G673" s="90">
        <f>SUM(H673+I673)</f>
        <v>1</v>
      </c>
      <c r="H673" s="106"/>
      <c r="I673" s="106">
        <v>1</v>
      </c>
      <c r="J673" s="109"/>
    </row>
    <row r="674" spans="1:10" ht="12.75" customHeight="1">
      <c r="A674" s="81" t="str">
        <f>IF(AND(OR(E674&gt;0,E674&lt;&gt;""),G674&gt;1),RIGHT(10000+B674-G674+1,4)," ")</f>
        <v>0533</v>
      </c>
      <c r="B674" s="81" t="str">
        <f>IF(OR(E673&lt;0,E673&lt;&gt;""),RIGHT(10000+B673+G674,4),B673)</f>
        <v>0535</v>
      </c>
      <c r="C674" s="126" t="str">
        <f>IF(E674&gt;" ",IF(A674&lt;&gt;" ",CONCATENATE(A674,"-",B674),B674)," ")</f>
        <v>0533-0535</v>
      </c>
      <c r="D674" s="112" t="s">
        <v>394</v>
      </c>
      <c r="E674" s="122" t="s">
        <v>2</v>
      </c>
      <c r="F674" s="111" t="s">
        <v>136</v>
      </c>
      <c r="G674" s="110">
        <f>SUM(H674+I674)</f>
        <v>3</v>
      </c>
      <c r="H674" s="111">
        <v>3</v>
      </c>
      <c r="I674" s="111"/>
      <c r="J674" s="109"/>
    </row>
    <row r="675" spans="1:10" ht="11.25" customHeight="1">
      <c r="A675" s="81" t="str">
        <f>IF(AND(OR(E675&gt;0,E675&lt;&gt;""),G675&gt;1),RIGHT(10000+B675-G675+1,4)," ")</f>
        <v> </v>
      </c>
      <c r="B675" s="81" t="str">
        <f>IF(OR(E674&lt;0,E674&lt;&gt;""),RIGHT(10000+B674+G675,4),B674)</f>
        <v>0536</v>
      </c>
      <c r="C675" s="126" t="str">
        <f>IF(E675&gt;" ",IF(A675&lt;&gt;" ",CONCATENATE(A675,"-",B675),B675)," ")</f>
        <v>0536</v>
      </c>
      <c r="D675" s="112" t="s">
        <v>395</v>
      </c>
      <c r="E675" s="122" t="s">
        <v>2</v>
      </c>
      <c r="F675" s="111" t="s">
        <v>136</v>
      </c>
      <c r="G675" s="110">
        <f>SUM(H675+I675)</f>
        <v>1</v>
      </c>
      <c r="H675" s="111">
        <v>1</v>
      </c>
      <c r="I675" s="111"/>
      <c r="J675" s="109"/>
    </row>
    <row r="676" spans="1:10" ht="12.75" customHeight="1">
      <c r="A676" s="81" t="str">
        <f>IF(AND(OR(E676&gt;0,E676&lt;&gt;""),G676&gt;1),RIGHT(10000+B676-G676+1,4)," ")</f>
        <v>0537</v>
      </c>
      <c r="B676" s="81" t="str">
        <f>IF(OR(E675&lt;0,E675&lt;&gt;""),RIGHT(10000+B675+G676,4),B675)</f>
        <v>0544</v>
      </c>
      <c r="C676" s="126" t="str">
        <f>IF(E676&gt;" ",IF(A676&lt;&gt;" ",CONCATENATE(A676,"-",B676),B676)," ")</f>
        <v>0537-0544</v>
      </c>
      <c r="D676" s="112" t="s">
        <v>396</v>
      </c>
      <c r="E676" s="180" t="s">
        <v>2</v>
      </c>
      <c r="F676" s="167" t="s">
        <v>136</v>
      </c>
      <c r="G676" s="110">
        <f>SUM(H676+I676)</f>
        <v>8</v>
      </c>
      <c r="H676" s="111">
        <v>6</v>
      </c>
      <c r="I676" s="111">
        <v>2</v>
      </c>
      <c r="J676" s="109"/>
    </row>
    <row r="677" spans="1:10" ht="12.75" customHeight="1">
      <c r="A677" s="81"/>
      <c r="B677" s="81"/>
      <c r="C677" s="175"/>
      <c r="D677" s="16" t="s">
        <v>235</v>
      </c>
      <c r="E677" s="122"/>
      <c r="F677" s="110"/>
      <c r="G677" s="177">
        <f>SUM(H677+I677)</f>
        <v>13</v>
      </c>
      <c r="H677" s="189">
        <f>SUM(H673:H676)</f>
        <v>10</v>
      </c>
      <c r="I677" s="178">
        <f>SUM(I673:I676)</f>
        <v>3</v>
      </c>
      <c r="J677" s="190"/>
    </row>
    <row r="678" spans="1:10" ht="12.75" customHeight="1">
      <c r="A678" s="81"/>
      <c r="B678" s="81"/>
      <c r="C678" s="148"/>
      <c r="D678" s="17"/>
      <c r="E678" s="122"/>
      <c r="F678" s="110"/>
      <c r="G678" s="4"/>
      <c r="H678" s="4"/>
      <c r="I678" s="4"/>
      <c r="J678" s="4"/>
    </row>
    <row r="679" spans="1:10" ht="12.75" customHeight="1">
      <c r="A679" s="81"/>
      <c r="B679" s="81"/>
      <c r="C679" s="148"/>
      <c r="D679" s="17"/>
      <c r="E679" s="122"/>
      <c r="F679" s="110"/>
      <c r="G679" s="4"/>
      <c r="H679" s="4"/>
      <c r="I679" s="4"/>
      <c r="J679" s="4"/>
    </row>
    <row r="680" spans="1:10" ht="12.75" customHeight="1">
      <c r="A680" s="81"/>
      <c r="B680" s="81"/>
      <c r="C680" s="148"/>
      <c r="D680" s="17"/>
      <c r="E680" s="122"/>
      <c r="F680" s="110"/>
      <c r="G680" s="4"/>
      <c r="H680" s="4"/>
      <c r="I680" s="4"/>
      <c r="J680" s="4"/>
    </row>
    <row r="681" spans="1:10" ht="12.75" customHeight="1">
      <c r="A681" s="81"/>
      <c r="B681" s="81"/>
      <c r="C681" s="148"/>
      <c r="D681" s="17"/>
      <c r="E681" s="122"/>
      <c r="F681" s="110"/>
      <c r="G681" s="4"/>
      <c r="H681" s="4"/>
      <c r="I681" s="4"/>
      <c r="J681" s="4"/>
    </row>
    <row r="682" spans="1:10" ht="12.75" customHeight="1">
      <c r="A682" s="81"/>
      <c r="B682" s="81"/>
      <c r="C682" s="148"/>
      <c r="D682" s="17"/>
      <c r="E682" s="122"/>
      <c r="F682" s="110"/>
      <c r="G682" s="4"/>
      <c r="H682" s="4"/>
      <c r="I682" s="4"/>
      <c r="J682" s="4"/>
    </row>
    <row r="683" spans="1:10" ht="12.75" customHeight="1">
      <c r="A683" s="81"/>
      <c r="B683" s="81"/>
      <c r="C683" s="148"/>
      <c r="D683" s="17"/>
      <c r="E683" s="122"/>
      <c r="F683" s="110"/>
      <c r="G683" s="4"/>
      <c r="H683" s="4"/>
      <c r="I683" s="4"/>
      <c r="J683" s="4"/>
    </row>
    <row r="684" spans="1:10" ht="12.75" customHeight="1">
      <c r="A684" s="81"/>
      <c r="B684" s="81"/>
      <c r="C684" s="148"/>
      <c r="D684" s="17"/>
      <c r="E684" s="122"/>
      <c r="F684" s="110"/>
      <c r="G684" s="4"/>
      <c r="H684" s="4"/>
      <c r="I684" s="4"/>
      <c r="J684" s="4"/>
    </row>
    <row r="685" spans="1:10" ht="12.75" customHeight="1">
      <c r="A685" s="81"/>
      <c r="B685" s="81"/>
      <c r="C685" s="148"/>
      <c r="D685" s="17"/>
      <c r="E685" s="122"/>
      <c r="F685" s="110"/>
      <c r="G685" s="4"/>
      <c r="H685" s="4"/>
      <c r="I685" s="4"/>
      <c r="J685" s="4"/>
    </row>
    <row r="686" spans="1:10" ht="12.75" customHeight="1">
      <c r="A686" s="81"/>
      <c r="B686" s="81"/>
      <c r="C686" s="148"/>
      <c r="D686" s="17"/>
      <c r="E686" s="122"/>
      <c r="F686" s="110"/>
      <c r="G686" s="4"/>
      <c r="H686" s="4"/>
      <c r="I686" s="4"/>
      <c r="J686" s="4"/>
    </row>
    <row r="687" spans="1:10" ht="12.75" customHeight="1">
      <c r="A687" s="81"/>
      <c r="B687" s="81"/>
      <c r="C687" s="148"/>
      <c r="D687" s="17"/>
      <c r="E687" s="122"/>
      <c r="F687" s="110"/>
      <c r="G687" s="4"/>
      <c r="H687" s="4"/>
      <c r="I687" s="4"/>
      <c r="J687" s="4"/>
    </row>
    <row r="688" spans="1:10" ht="12.75" customHeight="1">
      <c r="A688" s="81"/>
      <c r="B688" s="81"/>
      <c r="C688" s="148"/>
      <c r="D688" s="17"/>
      <c r="E688" s="122"/>
      <c r="F688" s="110"/>
      <c r="G688" s="4"/>
      <c r="H688" s="4"/>
      <c r="I688" s="4"/>
      <c r="J688" s="4"/>
    </row>
    <row r="689" spans="1:10" ht="12.75" customHeight="1">
      <c r="A689" s="81"/>
      <c r="B689" s="81"/>
      <c r="C689" s="158" t="s">
        <v>383</v>
      </c>
      <c r="D689" s="18" t="s">
        <v>180</v>
      </c>
      <c r="E689" s="224"/>
      <c r="F689" s="224"/>
      <c r="G689" s="224"/>
      <c r="H689" s="224"/>
      <c r="I689" s="224"/>
      <c r="J689" s="226"/>
    </row>
    <row r="690" spans="1:10" ht="13.5" customHeight="1">
      <c r="A690" s="81"/>
      <c r="B690" s="81"/>
      <c r="C690" s="97" t="s">
        <v>388</v>
      </c>
      <c r="D690" s="19" t="s">
        <v>183</v>
      </c>
      <c r="E690" s="229"/>
      <c r="F690" s="229"/>
      <c r="G690" s="21"/>
      <c r="H690" s="229"/>
      <c r="I690" s="229"/>
      <c r="J690" s="230"/>
    </row>
    <row r="691" spans="1:10" ht="11.25" customHeight="1">
      <c r="A691" s="81"/>
      <c r="B691" s="81"/>
      <c r="C691" s="94" t="s">
        <v>285</v>
      </c>
      <c r="D691" s="326" t="s">
        <v>125</v>
      </c>
      <c r="E691" s="326" t="s">
        <v>286</v>
      </c>
      <c r="F691" s="326" t="s">
        <v>229</v>
      </c>
      <c r="G691" s="326" t="s">
        <v>126</v>
      </c>
      <c r="H691" s="326" t="s">
        <v>230</v>
      </c>
      <c r="I691" s="326"/>
      <c r="J691" s="326" t="s">
        <v>231</v>
      </c>
    </row>
    <row r="692" spans="1:10" ht="12.75" customHeight="1">
      <c r="A692" s="81"/>
      <c r="B692" s="81"/>
      <c r="C692" s="97" t="s">
        <v>124</v>
      </c>
      <c r="D692" s="327"/>
      <c r="E692" s="327"/>
      <c r="F692" s="327"/>
      <c r="G692" s="327"/>
      <c r="H692" s="327"/>
      <c r="I692" s="326"/>
      <c r="J692" s="327"/>
    </row>
    <row r="693" spans="1:10" ht="12" customHeight="1">
      <c r="A693" s="81"/>
      <c r="B693" s="81"/>
      <c r="C693" s="99" t="s">
        <v>129</v>
      </c>
      <c r="D693" s="327"/>
      <c r="E693" s="327"/>
      <c r="F693" s="327"/>
      <c r="G693" s="326"/>
      <c r="H693" s="50" t="s">
        <v>130</v>
      </c>
      <c r="I693" s="50" t="s">
        <v>131</v>
      </c>
      <c r="J693" s="326"/>
    </row>
    <row r="694" spans="1:10" ht="12" customHeight="1">
      <c r="A694" s="81" t="str">
        <f>IF(AND(OR(E694&gt;0,E694&lt;&gt;""),G694&gt;1),RIGHT(10000+B694-G694+1,4)," ")</f>
        <v> </v>
      </c>
      <c r="B694" s="81" t="str">
        <f>IF(OR(E676&lt;0,E676&lt;&gt;""),RIGHT(10000+B676+G694,4),B676)</f>
        <v>0545</v>
      </c>
      <c r="C694" s="126" t="str">
        <f>IF(E694&gt;" ",IF(A694&lt;&gt;" ",CONCATENATE(A694,"-",B694),B694)," ")</f>
        <v>0545</v>
      </c>
      <c r="D694" s="153" t="s">
        <v>393</v>
      </c>
      <c r="E694" s="105" t="s">
        <v>4</v>
      </c>
      <c r="F694" s="106" t="s">
        <v>263</v>
      </c>
      <c r="G694" s="106">
        <f>SUM(H694+I694)</f>
        <v>1</v>
      </c>
      <c r="H694" s="106"/>
      <c r="I694" s="106">
        <v>1</v>
      </c>
      <c r="J694" s="109"/>
    </row>
    <row r="695" spans="1:10" ht="12.75" customHeight="1">
      <c r="A695" s="81" t="str">
        <f>IF(AND(OR(E695&gt;0,E695&lt;&gt;""),G695&gt;1),RIGHT(10000+B695-G695+1,4)," ")</f>
        <v> </v>
      </c>
      <c r="B695" s="81" t="str">
        <f>IF(OR(E694&lt;0,E694&lt;&gt;""),RIGHT(10000+B694+G695,4),B694)</f>
        <v>0546</v>
      </c>
      <c r="C695" s="126" t="str">
        <f>IF(E695&gt;" ",IF(A695&lt;&gt;" ",CONCATENATE(A695,"-",B695),B695)," ")</f>
        <v>0546</v>
      </c>
      <c r="D695" s="143" t="s">
        <v>397</v>
      </c>
      <c r="E695" s="160" t="s">
        <v>2</v>
      </c>
      <c r="F695" s="111" t="s">
        <v>136</v>
      </c>
      <c r="G695" s="111">
        <f>SUM(H695+I695)</f>
        <v>1</v>
      </c>
      <c r="H695" s="111">
        <v>1</v>
      </c>
      <c r="I695" s="111"/>
      <c r="J695" s="109"/>
    </row>
    <row r="696" spans="1:10" ht="12.75" customHeight="1">
      <c r="A696" s="81" t="str">
        <f>IF(AND(OR(E696&gt;0,E696&lt;&gt;""),G696&gt;1),RIGHT(10000+B696-G696+1,4)," ")</f>
        <v>0547</v>
      </c>
      <c r="B696" s="81" t="str">
        <f>IF(OR(E695&lt;0,E695&lt;&gt;""),RIGHT(10000+B695+G696,4),B695)</f>
        <v>0549</v>
      </c>
      <c r="C696" s="126" t="str">
        <f>IF(E696&gt;" ",IF(A696&lt;&gt;" ",CONCATENATE(A696,"-",B696),B696)," ")</f>
        <v>0547-0549</v>
      </c>
      <c r="D696" s="143" t="s">
        <v>398</v>
      </c>
      <c r="E696" s="180" t="s">
        <v>2</v>
      </c>
      <c r="F696" s="167" t="s">
        <v>136</v>
      </c>
      <c r="G696" s="111">
        <f>SUM(H696+I696)</f>
        <v>3</v>
      </c>
      <c r="H696" s="111">
        <v>2</v>
      </c>
      <c r="I696" s="111">
        <v>1</v>
      </c>
      <c r="J696" s="109"/>
    </row>
    <row r="697" spans="1:10" ht="12.75" customHeight="1">
      <c r="A697" s="81"/>
      <c r="B697" s="81"/>
      <c r="C697" s="171"/>
      <c r="D697" s="16" t="s">
        <v>235</v>
      </c>
      <c r="E697" s="122"/>
      <c r="F697" s="110"/>
      <c r="G697" s="50">
        <f>SUM(H697+I697)</f>
        <v>5</v>
      </c>
      <c r="H697" s="50">
        <f>SUM(H694:H696)</f>
        <v>3</v>
      </c>
      <c r="I697" s="50">
        <f>SUM(I694:I696)</f>
        <v>2</v>
      </c>
      <c r="J697" s="181"/>
    </row>
    <row r="698" spans="1:10" ht="12.75" customHeight="1">
      <c r="A698" s="81"/>
      <c r="B698" s="81"/>
      <c r="C698" s="148"/>
      <c r="D698" s="17"/>
      <c r="E698" s="122"/>
      <c r="F698" s="110"/>
      <c r="G698" s="4"/>
      <c r="H698" s="4"/>
      <c r="I698" s="4"/>
      <c r="J698" s="110"/>
    </row>
    <row r="699" spans="1:10" ht="12.75" customHeight="1">
      <c r="A699" s="81"/>
      <c r="B699" s="81"/>
      <c r="C699" s="148"/>
      <c r="D699" s="17"/>
      <c r="E699" s="122"/>
      <c r="F699" s="110"/>
      <c r="G699" s="4"/>
      <c r="H699" s="4"/>
      <c r="I699" s="4"/>
      <c r="J699" s="110"/>
    </row>
    <row r="700" spans="1:10" ht="12.75">
      <c r="A700" s="81"/>
      <c r="B700" s="81"/>
      <c r="C700" s="158" t="s">
        <v>383</v>
      </c>
      <c r="D700" s="159" t="s">
        <v>180</v>
      </c>
      <c r="E700" s="227"/>
      <c r="F700" s="227"/>
      <c r="G700" s="227"/>
      <c r="H700" s="227"/>
      <c r="I700" s="227"/>
      <c r="J700" s="228"/>
    </row>
    <row r="701" spans="1:10" ht="13.5" customHeight="1">
      <c r="A701" s="81"/>
      <c r="B701" s="81"/>
      <c r="C701" s="97" t="s">
        <v>39</v>
      </c>
      <c r="D701" s="19" t="s">
        <v>184</v>
      </c>
      <c r="E701" s="229"/>
      <c r="F701" s="229"/>
      <c r="G701" s="21"/>
      <c r="H701" s="229"/>
      <c r="I701" s="229"/>
      <c r="J701" s="230"/>
    </row>
    <row r="702" spans="1:10" ht="12.75">
      <c r="A702" s="81"/>
      <c r="B702" s="81"/>
      <c r="C702" s="94" t="s">
        <v>285</v>
      </c>
      <c r="D702" s="326" t="s">
        <v>125</v>
      </c>
      <c r="E702" s="326" t="s">
        <v>286</v>
      </c>
      <c r="F702" s="326" t="s">
        <v>229</v>
      </c>
      <c r="G702" s="326" t="s">
        <v>126</v>
      </c>
      <c r="H702" s="326" t="s">
        <v>230</v>
      </c>
      <c r="I702" s="326"/>
      <c r="J702" s="326" t="s">
        <v>231</v>
      </c>
    </row>
    <row r="703" spans="1:10" ht="12.75">
      <c r="A703" s="81"/>
      <c r="B703" s="81"/>
      <c r="C703" s="97" t="s">
        <v>124</v>
      </c>
      <c r="D703" s="327"/>
      <c r="E703" s="327"/>
      <c r="F703" s="327"/>
      <c r="G703" s="327"/>
      <c r="H703" s="327"/>
      <c r="I703" s="326"/>
      <c r="J703" s="327"/>
    </row>
    <row r="704" spans="1:10" ht="12.75">
      <c r="A704" s="81"/>
      <c r="B704" s="81"/>
      <c r="C704" s="99" t="s">
        <v>129</v>
      </c>
      <c r="D704" s="327"/>
      <c r="E704" s="327"/>
      <c r="F704" s="327"/>
      <c r="G704" s="326"/>
      <c r="H704" s="50" t="s">
        <v>130</v>
      </c>
      <c r="I704" s="50" t="s">
        <v>131</v>
      </c>
      <c r="J704" s="326"/>
    </row>
    <row r="705" spans="1:10" ht="12.75">
      <c r="A705" s="81" t="str">
        <f>IF(AND(OR(E705&gt;0,E705&lt;&gt;""),G705&gt;1),RIGHT(10000+B705-G705+1,4)," ")</f>
        <v> </v>
      </c>
      <c r="B705" s="81" t="str">
        <f>IF(OR(E696&lt;0,E696&lt;&gt;""),RIGHT(10000+B696+G705,4),B696)</f>
        <v>0550</v>
      </c>
      <c r="C705" s="126" t="str">
        <f>IF(E705&gt;" ",IF(A705&lt;&gt;" ",CONCATENATE(A705,"-",B705),B705)," ")</f>
        <v>0550</v>
      </c>
      <c r="D705" s="146" t="s">
        <v>382</v>
      </c>
      <c r="E705" s="105" t="s">
        <v>4</v>
      </c>
      <c r="F705" s="106" t="s">
        <v>263</v>
      </c>
      <c r="G705" s="90">
        <f aca="true" t="shared" si="42" ref="G705:G710">SUM(H705+I705)</f>
        <v>1</v>
      </c>
      <c r="H705" s="106"/>
      <c r="I705" s="106">
        <v>1</v>
      </c>
      <c r="J705" s="109"/>
    </row>
    <row r="706" spans="1:10" ht="12.75">
      <c r="A706" s="81" t="str">
        <f>IF(AND(OR(E706&gt;0,E706&lt;&gt;""),G706&gt;1),RIGHT(10000+B706-G706+1,4)," ")</f>
        <v>0551</v>
      </c>
      <c r="B706" s="81" t="str">
        <f>IF(OR(E705&lt;0,E705&lt;&gt;""),RIGHT(10000+B705+G706,4),B705)</f>
        <v>0555</v>
      </c>
      <c r="C706" s="126" t="str">
        <f>IF(E706&gt;" ",IF(A706&lt;&gt;" ",CONCATENATE(A706,"-",B706),B706)," ")</f>
        <v>0551-0555</v>
      </c>
      <c r="D706" s="112" t="s">
        <v>399</v>
      </c>
      <c r="E706" s="160" t="s">
        <v>2</v>
      </c>
      <c r="F706" s="111" t="s">
        <v>136</v>
      </c>
      <c r="G706" s="110">
        <f t="shared" si="42"/>
        <v>5</v>
      </c>
      <c r="H706" s="111">
        <v>5</v>
      </c>
      <c r="I706" s="111"/>
      <c r="J706" s="109"/>
    </row>
    <row r="707" spans="1:10" ht="12.75">
      <c r="A707" s="81" t="str">
        <f>IF(AND(OR(E707&gt;0,E707&lt;&gt;""),G707&gt;1),RIGHT(10000+B707-G707+1,4)," ")</f>
        <v>0556</v>
      </c>
      <c r="B707" s="81" t="str">
        <f>IF(OR(E706&lt;0,E706&lt;&gt;""),RIGHT(10000+B706+G707,4),B706)</f>
        <v>0572</v>
      </c>
      <c r="C707" s="126" t="str">
        <f>IF(E707&gt;" ",IF(A707&lt;&gt;" ",CONCATENATE(A707,"-",B707),B707)," ")</f>
        <v>0556-0572</v>
      </c>
      <c r="D707" s="112" t="s">
        <v>400</v>
      </c>
      <c r="E707" s="160" t="s">
        <v>2</v>
      </c>
      <c r="F707" s="111" t="s">
        <v>136</v>
      </c>
      <c r="G707" s="110">
        <f t="shared" si="42"/>
        <v>17</v>
      </c>
      <c r="H707" s="111">
        <v>17</v>
      </c>
      <c r="I707" s="111"/>
      <c r="J707" s="109"/>
    </row>
    <row r="708" spans="1:10" ht="12.75">
      <c r="A708" s="81" t="str">
        <f>IF(AND(OR(E708&gt;0,E708&lt;&gt;""),G708&gt;1),RIGHT(10000+B708-G708+1,4)," ")</f>
        <v>0573</v>
      </c>
      <c r="B708" s="81" t="str">
        <f>IF(OR(E707&lt;0,E707&lt;&gt;""),RIGHT(10000+B707+G708,4),B707)</f>
        <v>0577</v>
      </c>
      <c r="C708" s="126" t="str">
        <f>IF(E708&gt;" ",IF(A708&lt;&gt;" ",CONCATENATE(A708,"-",B708),B708)," ")</f>
        <v>0573-0577</v>
      </c>
      <c r="D708" s="136" t="s">
        <v>401</v>
      </c>
      <c r="E708" s="180" t="s">
        <v>2</v>
      </c>
      <c r="F708" s="167" t="s">
        <v>136</v>
      </c>
      <c r="G708" s="117">
        <f t="shared" si="42"/>
        <v>5</v>
      </c>
      <c r="H708" s="119">
        <v>3</v>
      </c>
      <c r="I708" s="119">
        <v>2</v>
      </c>
      <c r="J708" s="120"/>
    </row>
    <row r="709" spans="1:10" ht="12.75">
      <c r="A709" s="81"/>
      <c r="B709" s="81"/>
      <c r="C709" s="152"/>
      <c r="D709" s="16" t="s">
        <v>235</v>
      </c>
      <c r="E709" s="122"/>
      <c r="F709" s="110"/>
      <c r="G709" s="7">
        <f t="shared" si="42"/>
        <v>28</v>
      </c>
      <c r="H709" s="38">
        <f>SUM(H705:H708)</f>
        <v>25</v>
      </c>
      <c r="I709" s="7">
        <f>SUM(I705:I708)</f>
        <v>3</v>
      </c>
      <c r="J709" s="95"/>
    </row>
    <row r="710" spans="1:10" ht="12.75">
      <c r="A710" s="81"/>
      <c r="B710" s="81"/>
      <c r="C710" s="175"/>
      <c r="D710" s="16" t="s">
        <v>232</v>
      </c>
      <c r="E710" s="122"/>
      <c r="F710" s="110"/>
      <c r="G710" s="177">
        <f t="shared" si="42"/>
        <v>55</v>
      </c>
      <c r="H710" s="178">
        <f>SUM(H643+H665+H677+H697+H709)</f>
        <v>44</v>
      </c>
      <c r="I710" s="178">
        <f>SUM(I643+I665+I677+I697+I709)</f>
        <v>11</v>
      </c>
      <c r="J710" s="179"/>
    </row>
    <row r="711" spans="1:10" ht="12.75">
      <c r="A711" s="81"/>
      <c r="B711" s="81"/>
      <c r="C711" s="148"/>
      <c r="D711" s="17"/>
      <c r="E711" s="122"/>
      <c r="F711" s="110"/>
      <c r="G711" s="4"/>
      <c r="H711" s="4"/>
      <c r="I711" s="4"/>
      <c r="J711" s="4"/>
    </row>
    <row r="712" spans="1:10" ht="12.75">
      <c r="A712" s="81"/>
      <c r="B712" s="81"/>
      <c r="C712" s="148"/>
      <c r="D712" s="17"/>
      <c r="E712" s="122"/>
      <c r="F712" s="110"/>
      <c r="G712" s="4"/>
      <c r="H712" s="4"/>
      <c r="I712" s="4"/>
      <c r="J712" s="4"/>
    </row>
    <row r="713" spans="1:10" ht="12.75">
      <c r="A713" s="81"/>
      <c r="B713" s="81"/>
      <c r="C713" s="148"/>
      <c r="D713" s="17"/>
      <c r="E713" s="122"/>
      <c r="F713" s="110"/>
      <c r="G713" s="4"/>
      <c r="H713" s="4"/>
      <c r="I713" s="4"/>
      <c r="J713" s="4"/>
    </row>
    <row r="714" spans="1:10" ht="12.75">
      <c r="A714" s="81"/>
      <c r="B714" s="81"/>
      <c r="C714" s="148"/>
      <c r="D714" s="17"/>
      <c r="E714" s="122"/>
      <c r="F714" s="110"/>
      <c r="G714" s="4"/>
      <c r="H714" s="4"/>
      <c r="I714" s="4"/>
      <c r="J714" s="4"/>
    </row>
    <row r="715" spans="1:10" ht="12.75">
      <c r="A715" s="81"/>
      <c r="B715" s="81"/>
      <c r="C715" s="148"/>
      <c r="D715" s="17"/>
      <c r="E715" s="122"/>
      <c r="F715" s="110"/>
      <c r="G715" s="4"/>
      <c r="H715" s="4"/>
      <c r="I715" s="4"/>
      <c r="J715" s="4"/>
    </row>
    <row r="716" spans="1:10" ht="12.75">
      <c r="A716" s="81"/>
      <c r="B716" s="81"/>
      <c r="C716" s="148"/>
      <c r="D716" s="17"/>
      <c r="E716" s="122"/>
      <c r="F716" s="110"/>
      <c r="G716" s="4"/>
      <c r="H716" s="4"/>
      <c r="I716" s="4"/>
      <c r="J716" s="4"/>
    </row>
    <row r="717" spans="1:10" ht="12.75">
      <c r="A717" s="81"/>
      <c r="B717" s="81"/>
      <c r="C717" s="148"/>
      <c r="D717" s="17"/>
      <c r="E717" s="122"/>
      <c r="F717" s="110"/>
      <c r="G717" s="4"/>
      <c r="H717" s="4"/>
      <c r="I717" s="4"/>
      <c r="J717" s="4"/>
    </row>
    <row r="718" spans="1:10" ht="12.75">
      <c r="A718" s="81"/>
      <c r="B718" s="81"/>
      <c r="C718" s="148"/>
      <c r="D718" s="17"/>
      <c r="E718" s="122"/>
      <c r="F718" s="110"/>
      <c r="G718" s="4"/>
      <c r="H718" s="4"/>
      <c r="I718" s="4"/>
      <c r="J718" s="4"/>
    </row>
    <row r="719" spans="1:10" ht="12.75">
      <c r="A719" s="81"/>
      <c r="B719" s="81"/>
      <c r="C719" s="148"/>
      <c r="D719" s="17"/>
      <c r="E719" s="122"/>
      <c r="F719" s="110"/>
      <c r="G719" s="4"/>
      <c r="H719" s="4"/>
      <c r="I719" s="4"/>
      <c r="J719" s="4"/>
    </row>
    <row r="720" spans="1:10" ht="12.75">
      <c r="A720" s="81"/>
      <c r="B720" s="81"/>
      <c r="C720" s="148"/>
      <c r="D720" s="17"/>
      <c r="E720" s="122"/>
      <c r="F720" s="110"/>
      <c r="G720" s="4"/>
      <c r="H720" s="4"/>
      <c r="I720" s="4"/>
      <c r="J720" s="4"/>
    </row>
    <row r="721" spans="1:10" ht="12.75">
      <c r="A721" s="81"/>
      <c r="B721" s="81"/>
      <c r="C721" s="148"/>
      <c r="D721" s="17"/>
      <c r="E721" s="122"/>
      <c r="F721" s="110"/>
      <c r="G721" s="4"/>
      <c r="H721" s="4"/>
      <c r="I721" s="4"/>
      <c r="J721" s="4"/>
    </row>
    <row r="722" spans="1:10" ht="12.75">
      <c r="A722" s="81"/>
      <c r="B722" s="81"/>
      <c r="C722" s="148"/>
      <c r="D722" s="17"/>
      <c r="E722" s="122"/>
      <c r="F722" s="110"/>
      <c r="G722" s="4"/>
      <c r="H722" s="4"/>
      <c r="I722" s="4"/>
      <c r="J722" s="4"/>
    </row>
    <row r="723" spans="1:10" ht="12.75">
      <c r="A723" s="81"/>
      <c r="B723" s="81"/>
      <c r="C723" s="137" t="s">
        <v>391</v>
      </c>
      <c r="D723" s="138" t="s">
        <v>185</v>
      </c>
      <c r="E723" s="227"/>
      <c r="F723" s="227"/>
      <c r="G723" s="227"/>
      <c r="H723" s="227"/>
      <c r="I723" s="227"/>
      <c r="J723" s="228"/>
    </row>
    <row r="724" spans="1:10" ht="12.75">
      <c r="A724" s="81"/>
      <c r="B724" s="81"/>
      <c r="C724" s="149"/>
      <c r="D724" s="92" t="s">
        <v>142</v>
      </c>
      <c r="E724" s="229"/>
      <c r="F724" s="229"/>
      <c r="G724" s="21"/>
      <c r="H724" s="229"/>
      <c r="I724" s="229"/>
      <c r="J724" s="230"/>
    </row>
    <row r="725" spans="1:10" ht="12.75">
      <c r="A725" s="81"/>
      <c r="B725" s="81"/>
      <c r="C725" s="94" t="s">
        <v>285</v>
      </c>
      <c r="D725" s="326" t="s">
        <v>125</v>
      </c>
      <c r="E725" s="326" t="s">
        <v>286</v>
      </c>
      <c r="F725" s="326" t="s">
        <v>229</v>
      </c>
      <c r="G725" s="326" t="s">
        <v>126</v>
      </c>
      <c r="H725" s="326" t="s">
        <v>230</v>
      </c>
      <c r="I725" s="326"/>
      <c r="J725" s="326" t="s">
        <v>231</v>
      </c>
    </row>
    <row r="726" spans="1:10" ht="12.75">
      <c r="A726" s="81"/>
      <c r="B726" s="81"/>
      <c r="C726" s="97" t="s">
        <v>124</v>
      </c>
      <c r="D726" s="327"/>
      <c r="E726" s="327"/>
      <c r="F726" s="327"/>
      <c r="G726" s="327"/>
      <c r="H726" s="327"/>
      <c r="I726" s="326"/>
      <c r="J726" s="327"/>
    </row>
    <row r="727" spans="1:10" ht="12.75">
      <c r="A727" s="81"/>
      <c r="B727" s="81"/>
      <c r="C727" s="99" t="s">
        <v>129</v>
      </c>
      <c r="D727" s="327"/>
      <c r="E727" s="327"/>
      <c r="F727" s="327"/>
      <c r="G727" s="326"/>
      <c r="H727" s="50" t="s">
        <v>130</v>
      </c>
      <c r="I727" s="50" t="s">
        <v>131</v>
      </c>
      <c r="J727" s="326"/>
    </row>
    <row r="728" spans="1:10" ht="12.75">
      <c r="A728" s="81" t="str">
        <f aca="true" t="shared" si="43" ref="A728:A733">IF(AND(OR(E728&gt;0,E728&lt;&gt;""),G728&gt;1),RIGHT(10000+B728-G728+1,4)," ")</f>
        <v> </v>
      </c>
      <c r="B728" s="81" t="str">
        <f>IF(OR(E708&lt;0,E708&lt;&gt;""),RIGHT(10000+B708+G728,4),B708)</f>
        <v>0578</v>
      </c>
      <c r="C728" s="126" t="str">
        <f aca="true" t="shared" si="44" ref="C728:C733">IF(E728&gt;" ",IF(A728&lt;&gt;" ",CONCATENATE(A728,"-",B728),B728)," ")</f>
        <v>0578</v>
      </c>
      <c r="D728" s="153" t="s">
        <v>404</v>
      </c>
      <c r="E728" s="105" t="s">
        <v>1</v>
      </c>
      <c r="F728" s="106" t="s">
        <v>133</v>
      </c>
      <c r="G728" s="106">
        <f aca="true" t="shared" si="45" ref="G728:G733">SUM(H728+I728)</f>
        <v>1</v>
      </c>
      <c r="H728" s="90"/>
      <c r="I728" s="106">
        <v>1</v>
      </c>
      <c r="J728" s="106"/>
    </row>
    <row r="729" spans="1:10" ht="12.75">
      <c r="A729" s="81" t="str">
        <f t="shared" si="43"/>
        <v> </v>
      </c>
      <c r="B729" s="81" t="str">
        <f>IF(OR(E728&lt;0,E728&lt;&gt;""),RIGHT(10000+B728+G729,4),B728)</f>
        <v>0579</v>
      </c>
      <c r="C729" s="126" t="str">
        <f t="shared" si="44"/>
        <v>0579</v>
      </c>
      <c r="D729" s="143" t="s">
        <v>405</v>
      </c>
      <c r="E729" s="160" t="s">
        <v>2</v>
      </c>
      <c r="F729" s="111" t="s">
        <v>136</v>
      </c>
      <c r="G729" s="111">
        <f t="shared" si="45"/>
        <v>1</v>
      </c>
      <c r="H729" s="110">
        <v>1</v>
      </c>
      <c r="I729" s="111"/>
      <c r="J729" s="111"/>
    </row>
    <row r="730" spans="1:10" ht="12.75">
      <c r="A730" s="81" t="str">
        <f t="shared" si="43"/>
        <v> </v>
      </c>
      <c r="B730" s="81" t="str">
        <f>IF(OR(E729&lt;0,E729&lt;&gt;""),RIGHT(10000+B729+G730,4),B729)</f>
        <v>0580</v>
      </c>
      <c r="C730" s="126" t="str">
        <f t="shared" si="44"/>
        <v>0580</v>
      </c>
      <c r="D730" s="143" t="s">
        <v>406</v>
      </c>
      <c r="E730" s="160" t="s">
        <v>2</v>
      </c>
      <c r="F730" s="111" t="s">
        <v>136</v>
      </c>
      <c r="G730" s="111">
        <f t="shared" si="45"/>
        <v>1</v>
      </c>
      <c r="H730" s="110">
        <v>1</v>
      </c>
      <c r="I730" s="111"/>
      <c r="J730" s="111"/>
    </row>
    <row r="731" spans="1:10" ht="12.75">
      <c r="A731" s="81" t="str">
        <f t="shared" si="43"/>
        <v>0581</v>
      </c>
      <c r="B731" s="81" t="str">
        <f>IF(OR(E730&lt;0,E730&lt;&gt;""),RIGHT(10000+B730+G731,4),B730)</f>
        <v>0584</v>
      </c>
      <c r="C731" s="126" t="str">
        <f t="shared" si="44"/>
        <v>0581-0584</v>
      </c>
      <c r="D731" s="143" t="s">
        <v>407</v>
      </c>
      <c r="E731" s="160" t="s">
        <v>2</v>
      </c>
      <c r="F731" s="111" t="s">
        <v>136</v>
      </c>
      <c r="G731" s="111">
        <f t="shared" si="45"/>
        <v>4</v>
      </c>
      <c r="H731" s="110">
        <v>2</v>
      </c>
      <c r="I731" s="111">
        <v>2</v>
      </c>
      <c r="J731" s="111"/>
    </row>
    <row r="732" spans="1:10" ht="12.75">
      <c r="A732" s="81" t="str">
        <f t="shared" si="43"/>
        <v> </v>
      </c>
      <c r="B732" s="81" t="str">
        <f>IF(OR(E731&lt;0,E731&lt;&gt;""),RIGHT(10000+B731+G732,4),B731)</f>
        <v>0585</v>
      </c>
      <c r="C732" s="126" t="str">
        <f t="shared" si="44"/>
        <v>0585</v>
      </c>
      <c r="D732" s="143" t="s">
        <v>408</v>
      </c>
      <c r="E732" s="160" t="s">
        <v>3</v>
      </c>
      <c r="F732" s="110" t="s">
        <v>138</v>
      </c>
      <c r="G732" s="111">
        <f t="shared" si="45"/>
        <v>1</v>
      </c>
      <c r="H732" s="110"/>
      <c r="I732" s="111">
        <v>1</v>
      </c>
      <c r="J732" s="111"/>
    </row>
    <row r="733" spans="1:10" ht="12.75">
      <c r="A733" s="81" t="str">
        <f t="shared" si="43"/>
        <v> </v>
      </c>
      <c r="B733" s="81" t="str">
        <f>IF(OR(E732&lt;0,E732&lt;&gt;""),RIGHT(10000+B732+G733,4),B732)</f>
        <v>0586</v>
      </c>
      <c r="C733" s="126" t="str">
        <f t="shared" si="44"/>
        <v>0586</v>
      </c>
      <c r="D733" s="143" t="s">
        <v>409</v>
      </c>
      <c r="E733" s="130" t="s">
        <v>3</v>
      </c>
      <c r="F733" s="174" t="s">
        <v>138</v>
      </c>
      <c r="G733" s="119">
        <f t="shared" si="45"/>
        <v>1</v>
      </c>
      <c r="H733" s="110"/>
      <c r="I733" s="119">
        <v>1</v>
      </c>
      <c r="J733" s="119"/>
    </row>
    <row r="734" spans="1:10" ht="12.75">
      <c r="A734" s="81"/>
      <c r="B734" s="81"/>
      <c r="C734" s="147"/>
      <c r="D734" s="16" t="s">
        <v>232</v>
      </c>
      <c r="E734" s="122"/>
      <c r="F734" s="110"/>
      <c r="G734" s="11">
        <f>SUM(H734:I734)</f>
        <v>9</v>
      </c>
      <c r="H734" s="123">
        <f>SUM(H728:H733)</f>
        <v>4</v>
      </c>
      <c r="I734" s="11">
        <f>SUM(I728:I733)</f>
        <v>5</v>
      </c>
      <c r="J734" s="11"/>
    </row>
    <row r="735" spans="1:10" ht="12.75">
      <c r="A735" s="81"/>
      <c r="B735" s="81"/>
      <c r="C735" s="148"/>
      <c r="D735" s="17"/>
      <c r="E735" s="122"/>
      <c r="F735" s="110"/>
      <c r="G735" s="4"/>
      <c r="H735" s="4"/>
      <c r="I735" s="4"/>
      <c r="J735" s="4"/>
    </row>
    <row r="736" spans="1:10" ht="12.75">
      <c r="A736" s="81"/>
      <c r="B736" s="81"/>
      <c r="C736" s="148"/>
      <c r="D736" s="17"/>
      <c r="E736" s="122"/>
      <c r="F736" s="110"/>
      <c r="G736" s="4"/>
      <c r="H736" s="4"/>
      <c r="I736" s="4"/>
      <c r="J736" s="4"/>
    </row>
    <row r="737" spans="1:10" ht="12.75">
      <c r="A737" s="81"/>
      <c r="B737" s="81"/>
      <c r="C737" s="87" t="s">
        <v>402</v>
      </c>
      <c r="D737" s="18" t="s">
        <v>186</v>
      </c>
      <c r="E737" s="224"/>
      <c r="F737" s="224"/>
      <c r="G737" s="224"/>
      <c r="H737" s="224"/>
      <c r="I737" s="224"/>
      <c r="J737" s="226"/>
    </row>
    <row r="738" spans="1:10" ht="12.75">
      <c r="A738" s="81"/>
      <c r="B738" s="81"/>
      <c r="C738" s="152" t="s">
        <v>411</v>
      </c>
      <c r="D738" s="92" t="s">
        <v>142</v>
      </c>
      <c r="E738" s="21"/>
      <c r="F738" s="229"/>
      <c r="G738" s="21"/>
      <c r="H738" s="229"/>
      <c r="I738" s="229"/>
      <c r="J738" s="230"/>
    </row>
    <row r="739" spans="1:10" ht="12.75">
      <c r="A739" s="81"/>
      <c r="B739" s="81"/>
      <c r="C739" s="94" t="s">
        <v>285</v>
      </c>
      <c r="D739" s="326" t="s">
        <v>125</v>
      </c>
      <c r="E739" s="326" t="s">
        <v>286</v>
      </c>
      <c r="F739" s="326" t="s">
        <v>229</v>
      </c>
      <c r="G739" s="326" t="s">
        <v>126</v>
      </c>
      <c r="H739" s="326" t="s">
        <v>230</v>
      </c>
      <c r="I739" s="326"/>
      <c r="J739" s="326" t="s">
        <v>231</v>
      </c>
    </row>
    <row r="740" spans="1:10" ht="12.75">
      <c r="A740" s="81"/>
      <c r="B740" s="81"/>
      <c r="C740" s="97" t="s">
        <v>124</v>
      </c>
      <c r="D740" s="327"/>
      <c r="E740" s="327"/>
      <c r="F740" s="327"/>
      <c r="G740" s="327"/>
      <c r="H740" s="327"/>
      <c r="I740" s="326"/>
      <c r="J740" s="327"/>
    </row>
    <row r="741" spans="1:10" ht="12.75">
      <c r="A741" s="81"/>
      <c r="B741" s="81"/>
      <c r="C741" s="99" t="s">
        <v>129</v>
      </c>
      <c r="D741" s="327"/>
      <c r="E741" s="327"/>
      <c r="F741" s="327"/>
      <c r="G741" s="326"/>
      <c r="H741" s="50" t="s">
        <v>130</v>
      </c>
      <c r="I741" s="50" t="s">
        <v>131</v>
      </c>
      <c r="J741" s="326"/>
    </row>
    <row r="742" spans="1:10" ht="12.75">
      <c r="A742" s="81" t="str">
        <f>IF(AND(OR(E742&gt;0,E742&lt;&gt;""),G742&gt;1),RIGHT(10000+B742-G742+1,4)," ")</f>
        <v> </v>
      </c>
      <c r="B742" s="81" t="str">
        <f>IF(OR(E733&lt;0,E733&lt;&gt;""),RIGHT(10000+B733+G742,4),B733)</f>
        <v>0587</v>
      </c>
      <c r="C742" s="126" t="str">
        <f>IF(E742&gt;" ",IF(A742&lt;&gt;" ",CONCATENATE(A742,"-",B742),B742)," ")</f>
        <v>0587</v>
      </c>
      <c r="D742" s="143" t="s">
        <v>392</v>
      </c>
      <c r="E742" s="105" t="s">
        <v>1</v>
      </c>
      <c r="F742" s="106" t="s">
        <v>133</v>
      </c>
      <c r="G742" s="106">
        <f>SUM(H742+I742)</f>
        <v>1</v>
      </c>
      <c r="H742" s="110"/>
      <c r="I742" s="106">
        <v>1</v>
      </c>
      <c r="J742" s="109"/>
    </row>
    <row r="743" spans="1:10" ht="12.75">
      <c r="A743" s="81" t="str">
        <f>IF(AND(OR(E743&gt;0,E743&lt;&gt;""),G743&gt;1),RIGHT(10000+B743-G743+1,4)," ")</f>
        <v>0588</v>
      </c>
      <c r="B743" s="81" t="str">
        <f>IF(OR(E742&lt;0,E742&lt;&gt;""),RIGHT(10000+B742+G743,4),B742)</f>
        <v>0592</v>
      </c>
      <c r="C743" s="126" t="str">
        <f>IF(E743&gt;" ",IF(A743&lt;&gt;" ",CONCATENATE(A743,"-",B743),B743)," ")</f>
        <v>0588-0592</v>
      </c>
      <c r="D743" s="143" t="s">
        <v>412</v>
      </c>
      <c r="E743" s="105" t="s">
        <v>4</v>
      </c>
      <c r="F743" s="110" t="s">
        <v>263</v>
      </c>
      <c r="G743" s="111">
        <f>SUM(H743+I743)</f>
        <v>5</v>
      </c>
      <c r="H743" s="110"/>
      <c r="I743" s="111">
        <v>5</v>
      </c>
      <c r="J743" s="109"/>
    </row>
    <row r="744" spans="1:10" ht="12.75">
      <c r="A744" s="81" t="str">
        <f>IF(AND(OR(E744&gt;0,E744&lt;&gt;""),G744&gt;1),RIGHT(10000+B744-G744+1,4)," ")</f>
        <v> </v>
      </c>
      <c r="B744" s="81" t="str">
        <f>IF(OR(E743&lt;0,E743&lt;&gt;""),RIGHT(10000+B743+G744,4),B743)</f>
        <v>0593</v>
      </c>
      <c r="C744" s="126" t="str">
        <f>IF(E744&gt;" ",IF(A744&lt;&gt;" ",CONCATENATE(A744,"-",B744),B744)," ")</f>
        <v>0593</v>
      </c>
      <c r="D744" s="143" t="s">
        <v>413</v>
      </c>
      <c r="E744" s="160" t="s">
        <v>3</v>
      </c>
      <c r="F744" s="110" t="s">
        <v>138</v>
      </c>
      <c r="G744" s="111">
        <f>SUM(H744+I744)</f>
        <v>1</v>
      </c>
      <c r="H744" s="184">
        <v>1</v>
      </c>
      <c r="I744" s="111"/>
      <c r="J744" s="109"/>
    </row>
    <row r="745" spans="1:10" ht="12.75">
      <c r="A745" s="81" t="str">
        <f>IF(AND(OR(E745&gt;0,E745&lt;&gt;""),G745&gt;1),RIGHT(10000+B745-G745+1,4)," ")</f>
        <v> </v>
      </c>
      <c r="B745" s="81" t="str">
        <f>IF(OR(E744&lt;0,E744&lt;&gt;""),RIGHT(10000+B744+G745,4),B744)</f>
        <v>0594</v>
      </c>
      <c r="C745" s="126" t="str">
        <f>IF(E745&gt;" ",IF(A745&lt;&gt;" ",CONCATENATE(A745,"-",B745),B745)," ")</f>
        <v>0594</v>
      </c>
      <c r="D745" s="143" t="s">
        <v>414</v>
      </c>
      <c r="E745" s="130" t="s">
        <v>3</v>
      </c>
      <c r="F745" s="174" t="s">
        <v>138</v>
      </c>
      <c r="G745" s="111">
        <f>SUM(H745+I745)</f>
        <v>1</v>
      </c>
      <c r="H745" s="184">
        <v>1</v>
      </c>
      <c r="I745" s="111"/>
      <c r="J745" s="109"/>
    </row>
    <row r="746" spans="1:10" ht="12.75">
      <c r="A746" s="81"/>
      <c r="B746" s="81"/>
      <c r="C746" s="147"/>
      <c r="D746" s="16" t="s">
        <v>234</v>
      </c>
      <c r="E746" s="122"/>
      <c r="F746" s="110"/>
      <c r="G746" s="11">
        <f>SUM(H746+I746)</f>
        <v>8</v>
      </c>
      <c r="H746" s="123">
        <f>SUM(H742:H745)</f>
        <v>2</v>
      </c>
      <c r="I746" s="11">
        <f>SUM(I742:I745)</f>
        <v>6</v>
      </c>
      <c r="J746" s="12"/>
    </row>
    <row r="747" spans="1:10" ht="12.75">
      <c r="A747" s="81"/>
      <c r="B747" s="81"/>
      <c r="C747" s="148"/>
      <c r="D747" s="17"/>
      <c r="E747" s="122"/>
      <c r="F747" s="110"/>
      <c r="G747" s="4"/>
      <c r="H747" s="4"/>
      <c r="I747" s="4"/>
      <c r="J747" s="4"/>
    </row>
    <row r="748" spans="1:10" ht="12.75">
      <c r="A748" s="81"/>
      <c r="B748" s="81"/>
      <c r="C748" s="148"/>
      <c r="D748" s="17"/>
      <c r="E748" s="122"/>
      <c r="F748" s="110"/>
      <c r="G748" s="4"/>
      <c r="H748" s="4"/>
      <c r="I748" s="4"/>
      <c r="J748" s="4"/>
    </row>
    <row r="749" spans="1:10" ht="12.75">
      <c r="A749" s="81"/>
      <c r="B749" s="81"/>
      <c r="C749" s="148"/>
      <c r="D749" s="17"/>
      <c r="E749" s="122"/>
      <c r="F749" s="110"/>
      <c r="G749" s="4"/>
      <c r="H749" s="4"/>
      <c r="I749" s="4"/>
      <c r="J749" s="4"/>
    </row>
    <row r="750" spans="1:10" ht="12.75">
      <c r="A750" s="81"/>
      <c r="B750" s="81"/>
      <c r="C750" s="148"/>
      <c r="D750" s="17"/>
      <c r="E750" s="122"/>
      <c r="F750" s="110"/>
      <c r="G750" s="4"/>
      <c r="H750" s="4"/>
      <c r="I750" s="4"/>
      <c r="J750" s="4"/>
    </row>
    <row r="751" spans="1:10" ht="12.75">
      <c r="A751" s="81"/>
      <c r="B751" s="81"/>
      <c r="C751" s="148"/>
      <c r="D751" s="17"/>
      <c r="E751" s="122"/>
      <c r="F751" s="110"/>
      <c r="G751" s="4"/>
      <c r="H751" s="4"/>
      <c r="I751" s="4"/>
      <c r="J751" s="4"/>
    </row>
    <row r="752" spans="1:10" ht="12.75">
      <c r="A752" s="81"/>
      <c r="B752" s="81"/>
      <c r="C752" s="148"/>
      <c r="D752" s="17"/>
      <c r="E752" s="122"/>
      <c r="F752" s="110"/>
      <c r="G752" s="4"/>
      <c r="H752" s="4"/>
      <c r="I752" s="4"/>
      <c r="J752" s="4"/>
    </row>
    <row r="753" spans="1:10" ht="12.75">
      <c r="A753" s="81"/>
      <c r="B753" s="81"/>
      <c r="C753" s="148"/>
      <c r="D753" s="17"/>
      <c r="E753" s="122"/>
      <c r="F753" s="110"/>
      <c r="G753" s="4"/>
      <c r="H753" s="4"/>
      <c r="I753" s="4"/>
      <c r="J753" s="4"/>
    </row>
    <row r="754" spans="1:10" ht="12.75">
      <c r="A754" s="81"/>
      <c r="B754" s="81"/>
      <c r="C754" s="148"/>
      <c r="D754" s="17"/>
      <c r="E754" s="122"/>
      <c r="F754" s="110"/>
      <c r="G754" s="4"/>
      <c r="H754" s="4"/>
      <c r="I754" s="4"/>
      <c r="J754" s="4"/>
    </row>
    <row r="755" spans="1:10" ht="12.75">
      <c r="A755" s="81"/>
      <c r="B755" s="81"/>
      <c r="C755" s="148"/>
      <c r="D755" s="17"/>
      <c r="E755" s="122"/>
      <c r="F755" s="110"/>
      <c r="G755" s="4"/>
      <c r="H755" s="4"/>
      <c r="I755" s="4"/>
      <c r="J755" s="4"/>
    </row>
    <row r="756" spans="1:10" ht="12.75">
      <c r="A756" s="81"/>
      <c r="B756" s="81"/>
      <c r="C756" s="148"/>
      <c r="D756" s="17"/>
      <c r="E756" s="122"/>
      <c r="F756" s="110"/>
      <c r="G756" s="4"/>
      <c r="H756" s="4"/>
      <c r="I756" s="4"/>
      <c r="J756" s="4"/>
    </row>
    <row r="757" spans="1:10" ht="12.75">
      <c r="A757" s="81"/>
      <c r="B757" s="81"/>
      <c r="C757" s="87" t="s">
        <v>402</v>
      </c>
      <c r="D757" s="237" t="s">
        <v>186</v>
      </c>
      <c r="E757" s="238"/>
      <c r="F757" s="238"/>
      <c r="G757" s="238"/>
      <c r="H757" s="238"/>
      <c r="I757" s="238"/>
      <c r="J757" s="239"/>
    </row>
    <row r="758" spans="1:10" ht="12.75">
      <c r="A758" s="81"/>
      <c r="B758" s="81"/>
      <c r="C758" s="94" t="s">
        <v>40</v>
      </c>
      <c r="D758" s="237" t="s">
        <v>187</v>
      </c>
      <c r="E758" s="238"/>
      <c r="F758" s="238"/>
      <c r="G758" s="93"/>
      <c r="H758" s="238"/>
      <c r="I758" s="238"/>
      <c r="J758" s="239"/>
    </row>
    <row r="759" spans="1:10" ht="12.75">
      <c r="A759" s="81"/>
      <c r="B759" s="81"/>
      <c r="C759" s="94" t="s">
        <v>285</v>
      </c>
      <c r="D759" s="326" t="s">
        <v>125</v>
      </c>
      <c r="E759" s="326" t="s">
        <v>286</v>
      </c>
      <c r="F759" s="326" t="s">
        <v>229</v>
      </c>
      <c r="G759" s="326" t="s">
        <v>126</v>
      </c>
      <c r="H759" s="326" t="s">
        <v>230</v>
      </c>
      <c r="I759" s="326"/>
      <c r="J759" s="326" t="s">
        <v>231</v>
      </c>
    </row>
    <row r="760" spans="1:26" ht="12.75">
      <c r="A760" s="81"/>
      <c r="B760" s="81"/>
      <c r="C760" s="97" t="s">
        <v>124</v>
      </c>
      <c r="D760" s="327"/>
      <c r="E760" s="327"/>
      <c r="F760" s="327"/>
      <c r="G760" s="327"/>
      <c r="H760" s="327"/>
      <c r="I760" s="326"/>
      <c r="J760" s="327"/>
      <c r="Z760" s="73">
        <v>11111</v>
      </c>
    </row>
    <row r="761" spans="1:10" ht="12.75">
      <c r="A761" s="81"/>
      <c r="B761" s="81"/>
      <c r="C761" s="99" t="s">
        <v>129</v>
      </c>
      <c r="D761" s="327"/>
      <c r="E761" s="327"/>
      <c r="F761" s="327"/>
      <c r="G761" s="326"/>
      <c r="H761" s="50" t="s">
        <v>130</v>
      </c>
      <c r="I761" s="50" t="s">
        <v>131</v>
      </c>
      <c r="J761" s="326"/>
    </row>
    <row r="762" spans="1:10" ht="12.75">
      <c r="A762" s="81" t="str">
        <f aca="true" t="shared" si="46" ref="A762:A768">IF(AND(OR(E762&gt;0,E762&lt;&gt;""),G762&gt;1),RIGHT(10000+B762-G762+1,4)," ")</f>
        <v> </v>
      </c>
      <c r="B762" s="81" t="str">
        <f>IF(OR(E745&lt;0,E745&lt;&gt;""),RIGHT(10000+B745+G762,4),B745)</f>
        <v>0595</v>
      </c>
      <c r="C762" s="126" t="str">
        <f aca="true" t="shared" si="47" ref="C762:C768">IF(E762&gt;" ",IF(A762&lt;&gt;" ",CONCATENATE(A762,"-",B762),B762)," ")</f>
        <v>0595</v>
      </c>
      <c r="D762" s="124" t="s">
        <v>382</v>
      </c>
      <c r="E762" s="105" t="s">
        <v>4</v>
      </c>
      <c r="F762" s="106" t="s">
        <v>263</v>
      </c>
      <c r="G762" s="110">
        <f aca="true" t="shared" si="48" ref="G762:G769">SUM(H762+I762)</f>
        <v>1</v>
      </c>
      <c r="H762" s="106"/>
      <c r="I762" s="110">
        <v>1</v>
      </c>
      <c r="J762" s="106"/>
    </row>
    <row r="763" spans="1:10" ht="12.75">
      <c r="A763" s="81" t="str">
        <f>IF(AND(OR(E763&gt;0,E763&lt;&gt;""),G763&gt;1),RIGHT(10000+B763-G763+1,4)," ")</f>
        <v>0596</v>
      </c>
      <c r="B763" s="81" t="str">
        <f aca="true" t="shared" si="49" ref="B763:B768">IF(OR(E762&lt;0,E762&lt;&gt;""),RIGHT(10000+B762+G763,4),B762)</f>
        <v>0598</v>
      </c>
      <c r="C763" s="126" t="str">
        <f>IF(E763&gt;" ",IF(A763&lt;&gt;" ",CONCATENATE(A763,"-",B763),B763)," ")</f>
        <v>0596-0598</v>
      </c>
      <c r="D763" s="127" t="s">
        <v>417</v>
      </c>
      <c r="E763" s="160" t="s">
        <v>2</v>
      </c>
      <c r="F763" s="111" t="s">
        <v>136</v>
      </c>
      <c r="G763" s="110">
        <f t="shared" si="48"/>
        <v>3</v>
      </c>
      <c r="H763" s="111">
        <v>3</v>
      </c>
      <c r="I763" s="110"/>
      <c r="J763" s="111"/>
    </row>
    <row r="764" spans="1:10" ht="12.75">
      <c r="A764" s="81" t="str">
        <f t="shared" si="46"/>
        <v>0599</v>
      </c>
      <c r="B764" s="81" t="str">
        <f t="shared" si="49"/>
        <v>0600</v>
      </c>
      <c r="C764" s="126" t="str">
        <f t="shared" si="47"/>
        <v>0599-0600</v>
      </c>
      <c r="D764" s="127" t="s">
        <v>418</v>
      </c>
      <c r="E764" s="160" t="s">
        <v>2</v>
      </c>
      <c r="F764" s="111" t="s">
        <v>136</v>
      </c>
      <c r="G764" s="110">
        <f t="shared" si="48"/>
        <v>2</v>
      </c>
      <c r="H764" s="111">
        <v>2</v>
      </c>
      <c r="I764" s="110"/>
      <c r="J764" s="111"/>
    </row>
    <row r="765" spans="1:10" ht="12.75">
      <c r="A765" s="81" t="str">
        <f t="shared" si="46"/>
        <v>0601</v>
      </c>
      <c r="B765" s="81" t="str">
        <f t="shared" si="49"/>
        <v>0625</v>
      </c>
      <c r="C765" s="126" t="str">
        <f t="shared" si="47"/>
        <v>0601-0625</v>
      </c>
      <c r="D765" s="127" t="s">
        <v>419</v>
      </c>
      <c r="E765" s="160" t="s">
        <v>2</v>
      </c>
      <c r="F765" s="111" t="s">
        <v>136</v>
      </c>
      <c r="G765" s="203">
        <f t="shared" si="48"/>
        <v>25</v>
      </c>
      <c r="H765" s="111">
        <v>19</v>
      </c>
      <c r="I765" s="110">
        <v>6</v>
      </c>
      <c r="J765" s="111"/>
    </row>
    <row r="766" spans="1:10" ht="12.75">
      <c r="A766" s="81" t="str">
        <f t="shared" si="46"/>
        <v>0626</v>
      </c>
      <c r="B766" s="81" t="str">
        <f t="shared" si="49"/>
        <v>0627</v>
      </c>
      <c r="C766" s="126" t="str">
        <f t="shared" si="47"/>
        <v>0626-0627</v>
      </c>
      <c r="D766" s="127" t="s">
        <v>420</v>
      </c>
      <c r="E766" s="160" t="s">
        <v>3</v>
      </c>
      <c r="F766" s="192" t="s">
        <v>138</v>
      </c>
      <c r="G766" s="110">
        <f t="shared" si="48"/>
        <v>2</v>
      </c>
      <c r="H766" s="114">
        <v>2</v>
      </c>
      <c r="I766" s="110"/>
      <c r="J766" s="111"/>
    </row>
    <row r="767" spans="1:10" ht="12.75">
      <c r="A767" s="81" t="str">
        <f t="shared" si="46"/>
        <v>0628</v>
      </c>
      <c r="B767" s="81" t="str">
        <f t="shared" si="49"/>
        <v>0645</v>
      </c>
      <c r="C767" s="126" t="str">
        <f t="shared" si="47"/>
        <v>0628-0645</v>
      </c>
      <c r="D767" s="127" t="s">
        <v>421</v>
      </c>
      <c r="E767" s="160" t="s">
        <v>3</v>
      </c>
      <c r="F767" s="192" t="s">
        <v>138</v>
      </c>
      <c r="G767" s="110">
        <f t="shared" si="48"/>
        <v>18</v>
      </c>
      <c r="H767" s="114">
        <v>12</v>
      </c>
      <c r="I767" s="110">
        <v>6</v>
      </c>
      <c r="J767" s="111"/>
    </row>
    <row r="768" spans="1:10" ht="12.75">
      <c r="A768" s="81" t="str">
        <f t="shared" si="46"/>
        <v>0646</v>
      </c>
      <c r="B768" s="81" t="str">
        <f t="shared" si="49"/>
        <v>0648</v>
      </c>
      <c r="C768" s="126" t="str">
        <f t="shared" si="47"/>
        <v>0646-0648</v>
      </c>
      <c r="D768" s="129" t="s">
        <v>422</v>
      </c>
      <c r="E768" s="115" t="s">
        <v>3</v>
      </c>
      <c r="F768" s="155" t="s">
        <v>138</v>
      </c>
      <c r="G768" s="110">
        <f t="shared" si="48"/>
        <v>3</v>
      </c>
      <c r="H768" s="193">
        <v>3</v>
      </c>
      <c r="I768" s="194"/>
      <c r="J768" s="195"/>
    </row>
    <row r="769" spans="1:10" ht="12.75">
      <c r="A769" s="196"/>
      <c r="B769" s="196"/>
      <c r="C769" s="147"/>
      <c r="D769" s="16" t="s">
        <v>235</v>
      </c>
      <c r="E769" s="122"/>
      <c r="F769" s="110"/>
      <c r="G769" s="25">
        <f t="shared" si="48"/>
        <v>54</v>
      </c>
      <c r="H769" s="20">
        <f>SUM(H762:H768)</f>
        <v>41</v>
      </c>
      <c r="I769" s="123">
        <f>SUM(I762:I768)</f>
        <v>13</v>
      </c>
      <c r="J769" s="11"/>
    </row>
    <row r="770" spans="1:10" ht="12.75">
      <c r="A770" s="81"/>
      <c r="B770" s="81"/>
      <c r="C770" s="148"/>
      <c r="D770" s="17"/>
      <c r="E770" s="122"/>
      <c r="F770" s="110"/>
      <c r="G770" s="4"/>
      <c r="H770" s="4"/>
      <c r="I770" s="4"/>
      <c r="J770" s="4"/>
    </row>
    <row r="771" spans="1:10" ht="12.75">
      <c r="A771" s="81"/>
      <c r="B771" s="81"/>
      <c r="C771" s="148"/>
      <c r="D771" s="17"/>
      <c r="E771" s="122"/>
      <c r="F771" s="110"/>
      <c r="G771" s="4"/>
      <c r="H771" s="4"/>
      <c r="I771" s="4"/>
      <c r="J771" s="4"/>
    </row>
    <row r="772" spans="1:10" ht="12.75">
      <c r="A772" s="81"/>
      <c r="B772" s="81"/>
      <c r="C772" s="87" t="s">
        <v>402</v>
      </c>
      <c r="D772" s="18" t="s">
        <v>186</v>
      </c>
      <c r="E772" s="224"/>
      <c r="F772" s="224"/>
      <c r="G772" s="224"/>
      <c r="H772" s="224"/>
      <c r="I772" s="224"/>
      <c r="J772" s="226"/>
    </row>
    <row r="773" spans="1:10" ht="12.75">
      <c r="A773" s="81"/>
      <c r="B773" s="81"/>
      <c r="C773" s="94" t="s">
        <v>41</v>
      </c>
      <c r="D773" s="19" t="s">
        <v>188</v>
      </c>
      <c r="E773" s="229"/>
      <c r="F773" s="229"/>
      <c r="G773" s="21"/>
      <c r="H773" s="229"/>
      <c r="I773" s="229"/>
      <c r="J773" s="230"/>
    </row>
    <row r="774" spans="1:10" ht="12.75">
      <c r="A774" s="81"/>
      <c r="B774" s="81"/>
      <c r="C774" s="94" t="s">
        <v>285</v>
      </c>
      <c r="D774" s="326" t="s">
        <v>125</v>
      </c>
      <c r="E774" s="326" t="s">
        <v>286</v>
      </c>
      <c r="F774" s="326" t="s">
        <v>229</v>
      </c>
      <c r="G774" s="326" t="s">
        <v>126</v>
      </c>
      <c r="H774" s="326" t="s">
        <v>230</v>
      </c>
      <c r="I774" s="326"/>
      <c r="J774" s="326" t="s">
        <v>231</v>
      </c>
    </row>
    <row r="775" spans="1:10" ht="12.75">
      <c r="A775" s="81"/>
      <c r="B775" s="81"/>
      <c r="C775" s="97" t="s">
        <v>124</v>
      </c>
      <c r="D775" s="327"/>
      <c r="E775" s="327"/>
      <c r="F775" s="327"/>
      <c r="G775" s="327"/>
      <c r="H775" s="327"/>
      <c r="I775" s="326"/>
      <c r="J775" s="327"/>
    </row>
    <row r="776" spans="1:10" ht="12.75">
      <c r="A776" s="81"/>
      <c r="B776" s="81"/>
      <c r="C776" s="99" t="s">
        <v>129</v>
      </c>
      <c r="D776" s="327"/>
      <c r="E776" s="327"/>
      <c r="F776" s="327"/>
      <c r="G776" s="326"/>
      <c r="H776" s="50" t="s">
        <v>130</v>
      </c>
      <c r="I776" s="50" t="s">
        <v>131</v>
      </c>
      <c r="J776" s="326"/>
    </row>
    <row r="777" spans="1:10" ht="12.75">
      <c r="A777" s="81" t="str">
        <f aca="true" t="shared" si="50" ref="A777:A782">IF(AND(OR(E777&gt;0,E777&lt;&gt;""),G777&gt;1),RIGHT(10000+B777-G777+1,4)," ")</f>
        <v> </v>
      </c>
      <c r="B777" s="81" t="str">
        <f>IF(OR(E768&lt;0,E768&lt;&gt;""),RIGHT(10000+B768+G777,4),B768)</f>
        <v>0649</v>
      </c>
      <c r="C777" s="126" t="str">
        <f aca="true" t="shared" si="51" ref="C777:C782">IF(E777&gt;" ",IF(A777&lt;&gt;" ",CONCATENATE(A777,"-",B777),B777)," ")</f>
        <v>0649</v>
      </c>
      <c r="D777" s="143" t="s">
        <v>373</v>
      </c>
      <c r="E777" s="105" t="s">
        <v>4</v>
      </c>
      <c r="F777" s="106" t="s">
        <v>263</v>
      </c>
      <c r="G777" s="106">
        <f aca="true" t="shared" si="52" ref="G777:G783">SUM(H777+I777)</f>
        <v>1</v>
      </c>
      <c r="H777" s="110"/>
      <c r="I777" s="106">
        <v>1</v>
      </c>
      <c r="J777" s="109"/>
    </row>
    <row r="778" spans="1:10" ht="12.75">
      <c r="A778" s="81" t="str">
        <f t="shared" si="50"/>
        <v> </v>
      </c>
      <c r="B778" s="81" t="str">
        <f>IF(OR(E777&lt;0,E777&lt;&gt;""),RIGHT(10000+B777+G778,4),B777)</f>
        <v>0650</v>
      </c>
      <c r="C778" s="126" t="str">
        <f t="shared" si="51"/>
        <v>0650</v>
      </c>
      <c r="D778" s="143" t="s">
        <v>424</v>
      </c>
      <c r="E778" s="160" t="s">
        <v>2</v>
      </c>
      <c r="F778" s="111" t="s">
        <v>136</v>
      </c>
      <c r="G778" s="111">
        <f t="shared" si="52"/>
        <v>1</v>
      </c>
      <c r="H778" s="110">
        <v>1</v>
      </c>
      <c r="I778" s="111"/>
      <c r="J778" s="109"/>
    </row>
    <row r="779" spans="1:10" ht="12.75">
      <c r="A779" s="81" t="str">
        <f t="shared" si="50"/>
        <v>0651</v>
      </c>
      <c r="B779" s="81" t="str">
        <f>IF(OR(E778&lt;0,E778&lt;&gt;""),RIGHT(10000+B778+G779,4),B778)</f>
        <v>0652</v>
      </c>
      <c r="C779" s="126" t="str">
        <f t="shared" si="51"/>
        <v>0651-0652</v>
      </c>
      <c r="D779" s="143" t="s">
        <v>425</v>
      </c>
      <c r="E779" s="160" t="s">
        <v>2</v>
      </c>
      <c r="F779" s="111" t="s">
        <v>136</v>
      </c>
      <c r="G779" s="111">
        <f t="shared" si="52"/>
        <v>2</v>
      </c>
      <c r="H779" s="110">
        <v>2</v>
      </c>
      <c r="I779" s="111"/>
      <c r="J779" s="109"/>
    </row>
    <row r="780" spans="1:10" ht="12.75">
      <c r="A780" s="81" t="str">
        <f t="shared" si="50"/>
        <v>0653</v>
      </c>
      <c r="B780" s="81" t="str">
        <f>IF(OR(E779&lt;0,E779&lt;&gt;""),RIGHT(10000+B779+G780,4),B779)</f>
        <v>0669</v>
      </c>
      <c r="C780" s="126" t="str">
        <f t="shared" si="51"/>
        <v>0653-0669</v>
      </c>
      <c r="D780" s="143" t="s">
        <v>426</v>
      </c>
      <c r="E780" s="160" t="s">
        <v>2</v>
      </c>
      <c r="F780" s="109" t="s">
        <v>136</v>
      </c>
      <c r="G780" s="111">
        <f t="shared" si="52"/>
        <v>17</v>
      </c>
      <c r="H780" s="110">
        <v>11</v>
      </c>
      <c r="I780" s="111">
        <v>6</v>
      </c>
      <c r="J780" s="109"/>
    </row>
    <row r="781" spans="1:10" ht="12.75">
      <c r="A781" s="81" t="str">
        <f t="shared" si="50"/>
        <v> </v>
      </c>
      <c r="B781" s="81" t="str">
        <f>IF(OR(E780&lt;0,E780&lt;&gt;""),RIGHT(10000+B780+G781,4),B780)</f>
        <v>0670</v>
      </c>
      <c r="C781" s="126" t="str">
        <f t="shared" si="51"/>
        <v>0670</v>
      </c>
      <c r="D781" s="143" t="s">
        <v>427</v>
      </c>
      <c r="E781" s="160" t="s">
        <v>3</v>
      </c>
      <c r="F781" s="192" t="s">
        <v>138</v>
      </c>
      <c r="G781" s="111">
        <f t="shared" si="52"/>
        <v>1</v>
      </c>
      <c r="H781" s="184">
        <v>1</v>
      </c>
      <c r="I781" s="111"/>
      <c r="J781" s="109"/>
    </row>
    <row r="782" spans="1:10" ht="12.75">
      <c r="A782" s="81" t="str">
        <f t="shared" si="50"/>
        <v>0671</v>
      </c>
      <c r="B782" s="81" t="str">
        <f>IF(OR(E781&lt;0,E781&lt;&gt;""),RIGHT(10000+B781+G782,4),B781)</f>
        <v>0677</v>
      </c>
      <c r="C782" s="126" t="str">
        <f t="shared" si="51"/>
        <v>0671-0677</v>
      </c>
      <c r="D782" s="143" t="s">
        <v>408</v>
      </c>
      <c r="E782" s="115" t="s">
        <v>3</v>
      </c>
      <c r="F782" s="155" t="s">
        <v>138</v>
      </c>
      <c r="G782" s="111">
        <f t="shared" si="52"/>
        <v>7</v>
      </c>
      <c r="H782" s="184">
        <v>3</v>
      </c>
      <c r="I782" s="111">
        <v>4</v>
      </c>
      <c r="J782" s="109"/>
    </row>
    <row r="783" spans="1:10" ht="12.75">
      <c r="A783" s="81"/>
      <c r="B783" s="81"/>
      <c r="C783" s="147"/>
      <c r="D783" s="16" t="s">
        <v>235</v>
      </c>
      <c r="E783" s="122"/>
      <c r="F783" s="110"/>
      <c r="G783" s="11">
        <f t="shared" si="52"/>
        <v>29</v>
      </c>
      <c r="H783" s="11">
        <f>SUM(H777:H782)</f>
        <v>18</v>
      </c>
      <c r="I783" s="11">
        <f>SUM(I777:I782)</f>
        <v>11</v>
      </c>
      <c r="J783" s="12"/>
    </row>
    <row r="784" spans="1:10" ht="12.75">
      <c r="A784" s="81"/>
      <c r="B784" s="81"/>
      <c r="C784" s="148"/>
      <c r="D784" s="17"/>
      <c r="E784" s="122"/>
      <c r="F784" s="110"/>
      <c r="G784" s="4"/>
      <c r="H784" s="4"/>
      <c r="I784" s="4"/>
      <c r="J784" s="4"/>
    </row>
    <row r="785" spans="1:10" ht="12.75">
      <c r="A785" s="81"/>
      <c r="B785" s="81"/>
      <c r="C785" s="148"/>
      <c r="D785" s="17"/>
      <c r="E785" s="122"/>
      <c r="F785" s="110"/>
      <c r="G785" s="4"/>
      <c r="H785" s="4"/>
      <c r="I785" s="4"/>
      <c r="J785" s="4"/>
    </row>
    <row r="786" spans="1:10" ht="12.75">
      <c r="A786" s="81"/>
      <c r="B786" s="81"/>
      <c r="C786" s="148"/>
      <c r="D786" s="17"/>
      <c r="E786" s="122"/>
      <c r="F786" s="110"/>
      <c r="G786" s="4"/>
      <c r="H786" s="4"/>
      <c r="I786" s="4"/>
      <c r="J786" s="4"/>
    </row>
    <row r="787" spans="1:10" ht="12.75">
      <c r="A787" s="81"/>
      <c r="B787" s="81"/>
      <c r="C787" s="148"/>
      <c r="D787" s="17"/>
      <c r="E787" s="122"/>
      <c r="F787" s="110"/>
      <c r="G787" s="4"/>
      <c r="H787" s="4"/>
      <c r="I787" s="4"/>
      <c r="J787" s="4"/>
    </row>
    <row r="788" spans="1:10" ht="12.75">
      <c r="A788" s="81"/>
      <c r="B788" s="81"/>
      <c r="C788" s="148"/>
      <c r="D788" s="17"/>
      <c r="E788" s="122"/>
      <c r="F788" s="110"/>
      <c r="G788" s="4"/>
      <c r="H788" s="4"/>
      <c r="I788" s="4"/>
      <c r="J788" s="4"/>
    </row>
    <row r="789" spans="1:10" ht="12.75">
      <c r="A789" s="81"/>
      <c r="B789" s="81"/>
      <c r="C789" s="148"/>
      <c r="D789" s="17"/>
      <c r="E789" s="122"/>
      <c r="F789" s="110"/>
      <c r="G789" s="4"/>
      <c r="H789" s="4"/>
      <c r="I789" s="4"/>
      <c r="J789" s="4"/>
    </row>
    <row r="790" spans="1:10" ht="12.75">
      <c r="A790" s="81"/>
      <c r="B790" s="81"/>
      <c r="C790" s="148"/>
      <c r="D790" s="17"/>
      <c r="E790" s="122"/>
      <c r="F790" s="110"/>
      <c r="G790" s="4"/>
      <c r="H790" s="4"/>
      <c r="I790" s="4"/>
      <c r="J790" s="4"/>
    </row>
    <row r="791" spans="1:10" ht="12.75">
      <c r="A791" s="81"/>
      <c r="B791" s="81"/>
      <c r="C791" s="87" t="s">
        <v>402</v>
      </c>
      <c r="D791" s="18" t="s">
        <v>189</v>
      </c>
      <c r="E791" s="224"/>
      <c r="F791" s="224"/>
      <c r="G791" s="224"/>
      <c r="H791" s="224"/>
      <c r="I791" s="224"/>
      <c r="J791" s="226"/>
    </row>
    <row r="792" spans="1:10" ht="12.75">
      <c r="A792" s="81"/>
      <c r="B792" s="81"/>
      <c r="C792" s="94" t="s">
        <v>42</v>
      </c>
      <c r="D792" s="19" t="s">
        <v>190</v>
      </c>
      <c r="E792" s="229"/>
      <c r="F792" s="229"/>
      <c r="G792" s="21"/>
      <c r="H792" s="229"/>
      <c r="I792" s="229"/>
      <c r="J792" s="230"/>
    </row>
    <row r="793" spans="1:10" ht="12.75">
      <c r="A793" s="81"/>
      <c r="B793" s="81"/>
      <c r="C793" s="94" t="s">
        <v>285</v>
      </c>
      <c r="D793" s="326" t="s">
        <v>125</v>
      </c>
      <c r="E793" s="326" t="s">
        <v>286</v>
      </c>
      <c r="F793" s="326" t="s">
        <v>229</v>
      </c>
      <c r="G793" s="326" t="s">
        <v>126</v>
      </c>
      <c r="H793" s="326" t="s">
        <v>230</v>
      </c>
      <c r="I793" s="326"/>
      <c r="J793" s="326" t="s">
        <v>231</v>
      </c>
    </row>
    <row r="794" spans="1:10" ht="12.75">
      <c r="A794" s="81"/>
      <c r="B794" s="81"/>
      <c r="C794" s="97" t="s">
        <v>124</v>
      </c>
      <c r="D794" s="327"/>
      <c r="E794" s="327"/>
      <c r="F794" s="327"/>
      <c r="G794" s="327"/>
      <c r="H794" s="327"/>
      <c r="I794" s="326"/>
      <c r="J794" s="327"/>
    </row>
    <row r="795" spans="1:10" ht="12.75">
      <c r="A795" s="81"/>
      <c r="B795" s="81"/>
      <c r="C795" s="99" t="s">
        <v>129</v>
      </c>
      <c r="D795" s="327"/>
      <c r="E795" s="327"/>
      <c r="F795" s="327"/>
      <c r="G795" s="326"/>
      <c r="H795" s="50" t="s">
        <v>130</v>
      </c>
      <c r="I795" s="50" t="s">
        <v>131</v>
      </c>
      <c r="J795" s="326"/>
    </row>
    <row r="796" spans="1:10" ht="12.75">
      <c r="A796" s="81" t="str">
        <f aca="true" t="shared" si="53" ref="A796:A802">IF(AND(OR(E796&gt;0,E796&lt;&gt;""),G796&gt;1),RIGHT(10000+B796-G796+1,4)," ")</f>
        <v> </v>
      </c>
      <c r="B796" s="81" t="str">
        <f>IF(OR(E782&lt;0,E782&lt;&gt;""),RIGHT(10000+B782+G796,4),B782)</f>
        <v>0678</v>
      </c>
      <c r="C796" s="126" t="str">
        <f aca="true" t="shared" si="54" ref="C796:C802">IF(E796&gt;" ",IF(A796&lt;&gt;" ",CONCATENATE(A796,"-",B796),B796)," ")</f>
        <v>0678</v>
      </c>
      <c r="D796" s="143" t="s">
        <v>382</v>
      </c>
      <c r="E796" s="105" t="s">
        <v>4</v>
      </c>
      <c r="F796" s="106" t="s">
        <v>263</v>
      </c>
      <c r="G796" s="106">
        <f aca="true" t="shared" si="55" ref="G796:G803">SUM(H796+I796)</f>
        <v>1</v>
      </c>
      <c r="H796" s="110"/>
      <c r="I796" s="106">
        <v>1</v>
      </c>
      <c r="J796" s="109"/>
    </row>
    <row r="797" spans="1:10" ht="12.75">
      <c r="A797" s="81" t="str">
        <f t="shared" si="53"/>
        <v> </v>
      </c>
      <c r="B797" s="81" t="str">
        <f aca="true" t="shared" si="56" ref="B797:B802">IF(OR(E796&lt;0,E796&lt;&gt;""),RIGHT(10000+B796+G797,4),B796)</f>
        <v>0679</v>
      </c>
      <c r="C797" s="126" t="str">
        <f t="shared" si="54"/>
        <v>0679</v>
      </c>
      <c r="D797" s="143" t="s">
        <v>428</v>
      </c>
      <c r="E797" s="160" t="s">
        <v>2</v>
      </c>
      <c r="F797" s="111" t="s">
        <v>136</v>
      </c>
      <c r="G797" s="111">
        <f t="shared" si="55"/>
        <v>1</v>
      </c>
      <c r="H797" s="110">
        <v>1</v>
      </c>
      <c r="I797" s="111"/>
      <c r="J797" s="109"/>
    </row>
    <row r="798" spans="1:10" ht="12.75">
      <c r="A798" s="81" t="str">
        <f t="shared" si="53"/>
        <v>0680</v>
      </c>
      <c r="B798" s="81" t="str">
        <f t="shared" si="56"/>
        <v>0682</v>
      </c>
      <c r="C798" s="126" t="str">
        <f t="shared" si="54"/>
        <v>0680-0682</v>
      </c>
      <c r="D798" s="143" t="s">
        <v>424</v>
      </c>
      <c r="E798" s="160" t="s">
        <v>2</v>
      </c>
      <c r="F798" s="111" t="s">
        <v>136</v>
      </c>
      <c r="G798" s="111">
        <f t="shared" si="55"/>
        <v>3</v>
      </c>
      <c r="H798" s="110">
        <v>3</v>
      </c>
      <c r="I798" s="111"/>
      <c r="J798" s="109"/>
    </row>
    <row r="799" spans="1:10" ht="12.75">
      <c r="A799" s="81" t="str">
        <f t="shared" si="53"/>
        <v>0683</v>
      </c>
      <c r="B799" s="81" t="str">
        <f t="shared" si="56"/>
        <v>0688</v>
      </c>
      <c r="C799" s="126" t="str">
        <f t="shared" si="54"/>
        <v>0683-0688</v>
      </c>
      <c r="D799" s="143" t="s">
        <v>425</v>
      </c>
      <c r="E799" s="160" t="s">
        <v>2</v>
      </c>
      <c r="F799" s="111" t="s">
        <v>136</v>
      </c>
      <c r="G799" s="111">
        <f t="shared" si="55"/>
        <v>6</v>
      </c>
      <c r="H799" s="110">
        <v>6</v>
      </c>
      <c r="I799" s="111"/>
      <c r="J799" s="109"/>
    </row>
    <row r="800" spans="1:10" ht="12.75">
      <c r="A800" s="81" t="str">
        <f t="shared" si="53"/>
        <v>0689</v>
      </c>
      <c r="B800" s="81" t="str">
        <f t="shared" si="56"/>
        <v>0734</v>
      </c>
      <c r="C800" s="126" t="str">
        <f t="shared" si="54"/>
        <v>0689-0734</v>
      </c>
      <c r="D800" s="143" t="s">
        <v>426</v>
      </c>
      <c r="E800" s="160" t="s">
        <v>2</v>
      </c>
      <c r="F800" s="111" t="s">
        <v>136</v>
      </c>
      <c r="G800" s="161">
        <f t="shared" si="55"/>
        <v>46</v>
      </c>
      <c r="H800" s="110">
        <v>34</v>
      </c>
      <c r="I800" s="111">
        <v>12</v>
      </c>
      <c r="J800" s="109"/>
    </row>
    <row r="801" spans="1:10" ht="12.75">
      <c r="A801" s="81" t="str">
        <f t="shared" si="53"/>
        <v>0735</v>
      </c>
      <c r="B801" s="81" t="str">
        <f t="shared" si="56"/>
        <v>0738</v>
      </c>
      <c r="C801" s="126" t="str">
        <f t="shared" si="54"/>
        <v>0735-0738</v>
      </c>
      <c r="D801" s="143" t="s">
        <v>429</v>
      </c>
      <c r="E801" s="160" t="s">
        <v>3</v>
      </c>
      <c r="F801" s="192" t="s">
        <v>138</v>
      </c>
      <c r="G801" s="111">
        <f t="shared" si="55"/>
        <v>4</v>
      </c>
      <c r="H801" s="184">
        <v>4</v>
      </c>
      <c r="I801" s="111"/>
      <c r="J801" s="109"/>
    </row>
    <row r="802" spans="1:10" ht="12.75">
      <c r="A802" s="81" t="str">
        <f t="shared" si="53"/>
        <v>0739</v>
      </c>
      <c r="B802" s="81" t="str">
        <f t="shared" si="56"/>
        <v>0758</v>
      </c>
      <c r="C802" s="126" t="str">
        <f t="shared" si="54"/>
        <v>0739-0758</v>
      </c>
      <c r="D802" s="143" t="s">
        <v>430</v>
      </c>
      <c r="E802" s="115" t="s">
        <v>3</v>
      </c>
      <c r="F802" s="155" t="s">
        <v>138</v>
      </c>
      <c r="G802" s="111">
        <f t="shared" si="55"/>
        <v>20</v>
      </c>
      <c r="H802" s="184">
        <v>16</v>
      </c>
      <c r="I802" s="111">
        <v>4</v>
      </c>
      <c r="J802" s="109"/>
    </row>
    <row r="803" spans="1:10" ht="12.75">
      <c r="A803" s="81"/>
      <c r="B803" s="81"/>
      <c r="C803" s="175"/>
      <c r="D803" s="16" t="s">
        <v>235</v>
      </c>
      <c r="E803" s="122"/>
      <c r="F803" s="110"/>
      <c r="G803" s="177">
        <f t="shared" si="55"/>
        <v>81</v>
      </c>
      <c r="H803" s="178">
        <f>SUM(H796:H802)</f>
        <v>64</v>
      </c>
      <c r="I803" s="178">
        <f>SUM(I796:I802)</f>
        <v>17</v>
      </c>
      <c r="J803" s="190"/>
    </row>
    <row r="804" spans="1:10" ht="12.75">
      <c r="A804" s="81"/>
      <c r="B804" s="81"/>
      <c r="C804" s="148"/>
      <c r="D804" s="17"/>
      <c r="E804" s="122"/>
      <c r="F804" s="110"/>
      <c r="G804" s="4"/>
      <c r="H804" s="4"/>
      <c r="I804" s="4"/>
      <c r="J804" s="4"/>
    </row>
    <row r="805" spans="1:10" ht="12.75">
      <c r="A805" s="81"/>
      <c r="B805" s="81"/>
      <c r="C805" s="148"/>
      <c r="D805" s="17"/>
      <c r="E805" s="122"/>
      <c r="F805" s="110"/>
      <c r="G805" s="4"/>
      <c r="H805" s="4"/>
      <c r="I805" s="4"/>
      <c r="J805" s="4"/>
    </row>
    <row r="806" spans="1:10" ht="12.75">
      <c r="A806" s="81"/>
      <c r="B806" s="81"/>
      <c r="C806" s="158" t="s">
        <v>402</v>
      </c>
      <c r="D806" s="138" t="s">
        <v>189</v>
      </c>
      <c r="E806" s="227"/>
      <c r="F806" s="227"/>
      <c r="G806" s="227"/>
      <c r="H806" s="227"/>
      <c r="I806" s="227"/>
      <c r="J806" s="228"/>
    </row>
    <row r="807" spans="1:10" ht="12.75">
      <c r="A807" s="81"/>
      <c r="B807" s="81"/>
      <c r="C807" s="97" t="s">
        <v>43</v>
      </c>
      <c r="D807" s="19" t="s">
        <v>191</v>
      </c>
      <c r="E807" s="229"/>
      <c r="F807" s="229"/>
      <c r="G807" s="21"/>
      <c r="H807" s="229"/>
      <c r="I807" s="229"/>
      <c r="J807" s="230"/>
    </row>
    <row r="808" spans="1:10" ht="12.75">
      <c r="A808" s="81"/>
      <c r="B808" s="81"/>
      <c r="C808" s="94" t="s">
        <v>285</v>
      </c>
      <c r="D808" s="326" t="s">
        <v>125</v>
      </c>
      <c r="E808" s="326" t="s">
        <v>286</v>
      </c>
      <c r="F808" s="326" t="s">
        <v>229</v>
      </c>
      <c r="G808" s="326" t="s">
        <v>126</v>
      </c>
      <c r="H808" s="326" t="s">
        <v>230</v>
      </c>
      <c r="I808" s="326"/>
      <c r="J808" s="326" t="s">
        <v>231</v>
      </c>
    </row>
    <row r="809" spans="1:10" ht="12.75">
      <c r="A809" s="81"/>
      <c r="B809" s="81"/>
      <c r="C809" s="97" t="s">
        <v>124</v>
      </c>
      <c r="D809" s="327"/>
      <c r="E809" s="327"/>
      <c r="F809" s="327"/>
      <c r="G809" s="327"/>
      <c r="H809" s="327"/>
      <c r="I809" s="326"/>
      <c r="J809" s="327"/>
    </row>
    <row r="810" spans="1:10" ht="12.75">
      <c r="A810" s="81"/>
      <c r="B810" s="81"/>
      <c r="C810" s="99" t="s">
        <v>129</v>
      </c>
      <c r="D810" s="327"/>
      <c r="E810" s="327"/>
      <c r="F810" s="327"/>
      <c r="G810" s="326"/>
      <c r="H810" s="50" t="s">
        <v>130</v>
      </c>
      <c r="I810" s="50" t="s">
        <v>131</v>
      </c>
      <c r="J810" s="326"/>
    </row>
    <row r="811" spans="1:10" ht="12.75">
      <c r="A811" s="81" t="str">
        <f>IF(AND(OR(E811&gt;0,E811&lt;&gt;""),G811&gt;1),RIGHT(10000+B811-G811+1,4)," ")</f>
        <v> </v>
      </c>
      <c r="B811" s="81" t="str">
        <f>IF(OR(E6468&lt;0,E802&lt;&gt;""),RIGHT(10000+B802+G811,4),B802)</f>
        <v>0759</v>
      </c>
      <c r="C811" s="126" t="str">
        <f>IF(E811&gt;" ",IF(A811&lt;&gt;" ",CONCATENATE(A811,"-",B811),B811)," ")</f>
        <v>0759</v>
      </c>
      <c r="D811" s="143" t="s">
        <v>382</v>
      </c>
      <c r="E811" s="105" t="s">
        <v>4</v>
      </c>
      <c r="F811" s="106" t="s">
        <v>263</v>
      </c>
      <c r="G811" s="106">
        <f aca="true" t="shared" si="57" ref="G811:G816">SUM(H811+I811)</f>
        <v>1</v>
      </c>
      <c r="H811" s="110"/>
      <c r="I811" s="106">
        <v>1</v>
      </c>
      <c r="J811" s="109"/>
    </row>
    <row r="812" spans="1:10" ht="12.75">
      <c r="A812" s="81" t="str">
        <f>IF(AND(OR(E812&gt;0,E812&lt;&gt;""),G812&gt;1),RIGHT(10000+B812-G812+1,4)," ")</f>
        <v> </v>
      </c>
      <c r="B812" s="81" t="str">
        <f>IF(OR(E811&lt;0,E811&lt;&gt;""),RIGHT(10000+B811+G812,4),B811)</f>
        <v>0760</v>
      </c>
      <c r="C812" s="126" t="str">
        <f>IF(E812&gt;" ",IF(A812&lt;&gt;" ",CONCATENATE(A812,"-",B812),B812)," ")</f>
        <v>0760</v>
      </c>
      <c r="D812" s="143" t="s">
        <v>424</v>
      </c>
      <c r="E812" s="160" t="s">
        <v>2</v>
      </c>
      <c r="F812" s="111" t="s">
        <v>136</v>
      </c>
      <c r="G812" s="111">
        <f t="shared" si="57"/>
        <v>1</v>
      </c>
      <c r="H812" s="110">
        <v>1</v>
      </c>
      <c r="I812" s="111"/>
      <c r="J812" s="109"/>
    </row>
    <row r="813" spans="1:10" ht="12.75">
      <c r="A813" s="81" t="str">
        <f>IF(AND(OR(E813&gt;0,E813&lt;&gt;""),G813&gt;1),RIGHT(10000+B813-G813+1,4)," ")</f>
        <v>0761</v>
      </c>
      <c r="B813" s="81" t="str">
        <f>IF(OR(E812&lt;0,E812&lt;&gt;""),RIGHT(10000+B812+G813,4),B812)</f>
        <v>0767</v>
      </c>
      <c r="C813" s="126" t="str">
        <f>IF(E813&gt;" ",IF(A813&lt;&gt;" ",CONCATENATE(A813,"-",B813),B813)," ")</f>
        <v>0761-0767</v>
      </c>
      <c r="D813" s="143" t="s">
        <v>426</v>
      </c>
      <c r="E813" s="160" t="s">
        <v>2</v>
      </c>
      <c r="F813" s="111" t="s">
        <v>136</v>
      </c>
      <c r="G813" s="111">
        <f t="shared" si="57"/>
        <v>7</v>
      </c>
      <c r="H813" s="110">
        <v>1</v>
      </c>
      <c r="I813" s="111">
        <v>6</v>
      </c>
      <c r="J813" s="109"/>
    </row>
    <row r="814" spans="1:10" ht="12.75">
      <c r="A814" s="81" t="str">
        <f>IF(AND(OR(E814&gt;0,E814&lt;&gt;""),G814&gt;1),RIGHT(10000+B814-G814+1,4)," ")</f>
        <v> </v>
      </c>
      <c r="B814" s="81" t="str">
        <f>IF(OR(E813&lt;0,E813&lt;&gt;""),RIGHT(10000+B813+G814,4),B813)</f>
        <v>0768</v>
      </c>
      <c r="C814" s="126" t="str">
        <f>IF(E814&gt;" ",IF(A814&lt;&gt;" ",CONCATENATE(A814,"-",B814),B814)," ")</f>
        <v>0768</v>
      </c>
      <c r="D814" s="143" t="s">
        <v>429</v>
      </c>
      <c r="E814" s="160" t="s">
        <v>3</v>
      </c>
      <c r="F814" s="192" t="s">
        <v>138</v>
      </c>
      <c r="G814" s="111">
        <f t="shared" si="57"/>
        <v>1</v>
      </c>
      <c r="H814" s="110">
        <v>1</v>
      </c>
      <c r="I814" s="111"/>
      <c r="J814" s="109"/>
    </row>
    <row r="815" spans="1:10" ht="12.75">
      <c r="A815" s="81" t="str">
        <f>IF(AND(OR(E815&gt;0,E815&lt;&gt;""),G815&gt;1),RIGHT(10000+B815-G815+1,4)," ")</f>
        <v>0769</v>
      </c>
      <c r="B815" s="81" t="str">
        <f>IF(OR(E814&lt;0,E814&lt;&gt;""),RIGHT(10000+B814+G815,4),B814)</f>
        <v>0776</v>
      </c>
      <c r="C815" s="126" t="str">
        <f>IF(E815&gt;" ",IF(A815&lt;&gt;" ",CONCATENATE(A815,"-",B815),B815)," ")</f>
        <v>0769-0776</v>
      </c>
      <c r="D815" s="143" t="s">
        <v>431</v>
      </c>
      <c r="E815" s="115" t="s">
        <v>3</v>
      </c>
      <c r="F815" s="155" t="s">
        <v>138</v>
      </c>
      <c r="G815" s="111">
        <f t="shared" si="57"/>
        <v>8</v>
      </c>
      <c r="H815" s="184">
        <v>5</v>
      </c>
      <c r="I815" s="111">
        <v>3</v>
      </c>
      <c r="J815" s="109"/>
    </row>
    <row r="816" spans="1:10" ht="12.75">
      <c r="A816" s="81"/>
      <c r="B816" s="81"/>
      <c r="C816" s="147"/>
      <c r="D816" s="16" t="s">
        <v>235</v>
      </c>
      <c r="E816" s="122"/>
      <c r="F816" s="110"/>
      <c r="G816" s="25">
        <f t="shared" si="57"/>
        <v>18</v>
      </c>
      <c r="H816" s="11">
        <f>SUM(H811:H815)</f>
        <v>8</v>
      </c>
      <c r="I816" s="11">
        <f>SUM(I811:I815)</f>
        <v>10</v>
      </c>
      <c r="J816" s="12"/>
    </row>
    <row r="817" spans="1:10" ht="12.75">
      <c r="A817" s="81"/>
      <c r="B817" s="81"/>
      <c r="C817" s="148"/>
      <c r="D817" s="17"/>
      <c r="E817" s="122"/>
      <c r="F817" s="110"/>
      <c r="G817" s="4"/>
      <c r="H817" s="4"/>
      <c r="I817" s="4"/>
      <c r="J817" s="4"/>
    </row>
    <row r="818" spans="1:10" ht="12.75">
      <c r="A818" s="81"/>
      <c r="B818" s="81"/>
      <c r="C818" s="148"/>
      <c r="D818" s="17"/>
      <c r="E818" s="122"/>
      <c r="F818" s="110"/>
      <c r="G818" s="4"/>
      <c r="H818" s="4"/>
      <c r="I818" s="4"/>
      <c r="J818" s="4"/>
    </row>
    <row r="819" spans="1:10" ht="12.75">
      <c r="A819" s="81"/>
      <c r="B819" s="81"/>
      <c r="C819" s="148"/>
      <c r="D819" s="17"/>
      <c r="E819" s="122"/>
      <c r="F819" s="110"/>
      <c r="G819" s="4"/>
      <c r="H819" s="4"/>
      <c r="I819" s="4"/>
      <c r="J819" s="4"/>
    </row>
    <row r="820" spans="1:10" ht="12.75">
      <c r="A820" s="81"/>
      <c r="B820" s="81"/>
      <c r="C820" s="148"/>
      <c r="D820" s="17"/>
      <c r="E820" s="122"/>
      <c r="F820" s="110"/>
      <c r="G820" s="4"/>
      <c r="H820" s="4"/>
      <c r="I820" s="4"/>
      <c r="J820" s="4"/>
    </row>
    <row r="821" spans="1:10" ht="12.75">
      <c r="A821" s="81"/>
      <c r="B821" s="81"/>
      <c r="C821" s="148"/>
      <c r="D821" s="17"/>
      <c r="E821" s="122"/>
      <c r="F821" s="110"/>
      <c r="G821" s="4"/>
      <c r="H821" s="4"/>
      <c r="I821" s="4"/>
      <c r="J821" s="4"/>
    </row>
    <row r="822" spans="1:10" ht="12.75">
      <c r="A822" s="81"/>
      <c r="B822" s="81"/>
      <c r="C822" s="148"/>
      <c r="D822" s="17"/>
      <c r="E822" s="122"/>
      <c r="F822" s="110"/>
      <c r="G822" s="4"/>
      <c r="H822" s="4"/>
      <c r="I822" s="4"/>
      <c r="J822" s="4"/>
    </row>
    <row r="823" spans="1:10" ht="12.75">
      <c r="A823" s="81"/>
      <c r="B823" s="81"/>
      <c r="C823" s="148"/>
      <c r="D823" s="17"/>
      <c r="E823" s="122"/>
      <c r="F823" s="110"/>
      <c r="G823" s="4"/>
      <c r="H823" s="4"/>
      <c r="I823" s="4"/>
      <c r="J823" s="4"/>
    </row>
    <row r="824" spans="1:10" ht="12.75">
      <c r="A824" s="81"/>
      <c r="B824" s="81"/>
      <c r="C824" s="148"/>
      <c r="D824" s="17"/>
      <c r="E824" s="122"/>
      <c r="F824" s="110"/>
      <c r="G824" s="4"/>
      <c r="H824" s="4"/>
      <c r="I824" s="4"/>
      <c r="J824" s="4"/>
    </row>
    <row r="825" spans="1:10" ht="12.75">
      <c r="A825" s="81"/>
      <c r="B825" s="81"/>
      <c r="C825" s="87" t="s">
        <v>402</v>
      </c>
      <c r="D825" s="237" t="s">
        <v>186</v>
      </c>
      <c r="E825" s="238"/>
      <c r="F825" s="238"/>
      <c r="G825" s="238"/>
      <c r="H825" s="238"/>
      <c r="I825" s="238"/>
      <c r="J825" s="239"/>
    </row>
    <row r="826" spans="1:10" ht="12.75">
      <c r="A826" s="81"/>
      <c r="B826" s="81"/>
      <c r="C826" s="94" t="s">
        <v>44</v>
      </c>
      <c r="D826" s="233" t="s">
        <v>192</v>
      </c>
      <c r="E826" s="234"/>
      <c r="F826" s="234"/>
      <c r="G826" s="102"/>
      <c r="H826" s="234"/>
      <c r="I826" s="234"/>
      <c r="J826" s="236"/>
    </row>
    <row r="827" spans="1:10" ht="12.75">
      <c r="A827" s="81"/>
      <c r="B827" s="81"/>
      <c r="C827" s="94" t="s">
        <v>285</v>
      </c>
      <c r="D827" s="326" t="s">
        <v>125</v>
      </c>
      <c r="E827" s="326" t="s">
        <v>286</v>
      </c>
      <c r="F827" s="326" t="s">
        <v>229</v>
      </c>
      <c r="G827" s="326" t="s">
        <v>126</v>
      </c>
      <c r="H827" s="326" t="s">
        <v>230</v>
      </c>
      <c r="I827" s="326"/>
      <c r="J827" s="326" t="s">
        <v>231</v>
      </c>
    </row>
    <row r="828" spans="1:10" ht="12.75">
      <c r="A828" s="81"/>
      <c r="B828" s="81"/>
      <c r="C828" s="97" t="s">
        <v>124</v>
      </c>
      <c r="D828" s="327"/>
      <c r="E828" s="327"/>
      <c r="F828" s="327"/>
      <c r="G828" s="327"/>
      <c r="H828" s="327"/>
      <c r="I828" s="326"/>
      <c r="J828" s="327"/>
    </row>
    <row r="829" spans="1:10" ht="12.75">
      <c r="A829" s="81"/>
      <c r="B829" s="81"/>
      <c r="C829" s="99" t="s">
        <v>129</v>
      </c>
      <c r="D829" s="327"/>
      <c r="E829" s="327"/>
      <c r="F829" s="327"/>
      <c r="G829" s="326"/>
      <c r="H829" s="50" t="s">
        <v>130</v>
      </c>
      <c r="I829" s="50" t="s">
        <v>131</v>
      </c>
      <c r="J829" s="326"/>
    </row>
    <row r="830" spans="1:10" ht="12.75">
      <c r="A830" s="81" t="str">
        <f>IF(AND(OR(E830&gt;0,E830&lt;&gt;""),G830&gt;1),RIGHT(10000+B830-G830+1,4)," ")</f>
        <v> </v>
      </c>
      <c r="B830" s="81" t="str">
        <f>IF(OR(E813&lt;0,E813&lt;&gt;""),RIGHT(10000+B815+G830,4),B813)</f>
        <v>0777</v>
      </c>
      <c r="C830" s="126" t="str">
        <f>IF(E830&gt;" ",IF(A830&lt;&gt;" ",CONCATENATE(A830,"-",B830),B830)," ")</f>
        <v>0777</v>
      </c>
      <c r="D830" s="143" t="s">
        <v>379</v>
      </c>
      <c r="E830" s="105" t="s">
        <v>4</v>
      </c>
      <c r="F830" s="106" t="s">
        <v>263</v>
      </c>
      <c r="G830" s="106">
        <f aca="true" t="shared" si="58" ref="G830:G835">SUM(H830+I830)</f>
        <v>1</v>
      </c>
      <c r="H830" s="110"/>
      <c r="I830" s="106">
        <v>1</v>
      </c>
      <c r="J830" s="109"/>
    </row>
    <row r="831" spans="1:10" ht="12.75">
      <c r="A831" s="81" t="str">
        <f>IF(AND(OR(E831&gt;0,E831&lt;&gt;""),G831&gt;1),RIGHT(10000+B831-G831+1,4)," ")</f>
        <v> </v>
      </c>
      <c r="B831" s="81" t="str">
        <f>IF(OR(E830&lt;0,E830&lt;&gt;""),RIGHT(10000+B830+G831,4),B830)</f>
        <v>0778</v>
      </c>
      <c r="C831" s="126" t="str">
        <f>IF(E831&gt;" ",IF(A831&lt;&gt;" ",CONCATENATE(A831,"-",B831),B831)," ")</f>
        <v>0778</v>
      </c>
      <c r="D831" s="143" t="s">
        <v>417</v>
      </c>
      <c r="E831" s="160" t="s">
        <v>2</v>
      </c>
      <c r="F831" s="111" t="s">
        <v>136</v>
      </c>
      <c r="G831" s="111">
        <f t="shared" si="58"/>
        <v>1</v>
      </c>
      <c r="H831" s="110">
        <v>1</v>
      </c>
      <c r="I831" s="111"/>
      <c r="J831" s="109"/>
    </row>
    <row r="832" spans="1:10" ht="12.75">
      <c r="A832" s="81" t="str">
        <f>IF(AND(OR(E832&gt;0,E832&lt;&gt;""),G832&gt;1),RIGHT(10000+B832-G832+1,4)," ")</f>
        <v>0779</v>
      </c>
      <c r="B832" s="81" t="str">
        <f>IF(OR(E831&lt;0,E831&lt;&gt;""),RIGHT(10000+B831+G832,4),B831)</f>
        <v>0791</v>
      </c>
      <c r="C832" s="126" t="str">
        <f>IF(E832&gt;" ",IF(A832&lt;&gt;" ",CONCATENATE(A832,"-",B832),B832)," ")</f>
        <v>0779-0791</v>
      </c>
      <c r="D832" s="143" t="s">
        <v>419</v>
      </c>
      <c r="E832" s="160" t="s">
        <v>2</v>
      </c>
      <c r="F832" s="111" t="s">
        <v>136</v>
      </c>
      <c r="G832" s="111">
        <f t="shared" si="58"/>
        <v>13</v>
      </c>
      <c r="H832" s="110">
        <v>11</v>
      </c>
      <c r="I832" s="111">
        <v>2</v>
      </c>
      <c r="J832" s="109"/>
    </row>
    <row r="833" spans="1:10" ht="12.75">
      <c r="A833" s="81" t="str">
        <f>IF(AND(OR(E833&gt;0,E833&lt;&gt;""),G833&gt;1),RIGHT(10000+B833-G833+1,4)," ")</f>
        <v> </v>
      </c>
      <c r="B833" s="81" t="str">
        <f>IF(OR(E832&lt;0,E832&lt;&gt;""),RIGHT(10000+B832+G833,4),B832)</f>
        <v>0792</v>
      </c>
      <c r="C833" s="126" t="str">
        <f>IF(E833&gt;" ",IF(A833&lt;&gt;" ",CONCATENATE(A833,"-",B833),B833)," ")</f>
        <v>0792</v>
      </c>
      <c r="D833" s="143" t="s">
        <v>430</v>
      </c>
      <c r="E833" s="160" t="s">
        <v>3</v>
      </c>
      <c r="F833" s="192" t="s">
        <v>138</v>
      </c>
      <c r="G833" s="111">
        <f t="shared" si="58"/>
        <v>1</v>
      </c>
      <c r="H833" s="110"/>
      <c r="I833" s="111">
        <v>1</v>
      </c>
      <c r="J833" s="109"/>
    </row>
    <row r="834" spans="1:10" ht="12.75">
      <c r="A834" s="81" t="str">
        <f>IF(AND(OR(E834&gt;0,E834&lt;&gt;""),G834&gt;1),RIGHT(10000+B834-G834+1,4)," ")</f>
        <v> </v>
      </c>
      <c r="B834" s="81" t="str">
        <f>IF(OR(E833&lt;0,E833&lt;&gt;""),RIGHT(10000+B833+G834,4),B833)</f>
        <v>0793</v>
      </c>
      <c r="C834" s="126" t="str">
        <f>IF(E834&gt;" ",IF(A834&lt;&gt;" ",CONCATENATE(A834,"-",B834),B834)," ")</f>
        <v>0793</v>
      </c>
      <c r="D834" s="143" t="s">
        <v>432</v>
      </c>
      <c r="E834" s="115" t="s">
        <v>3</v>
      </c>
      <c r="F834" s="155" t="s">
        <v>138</v>
      </c>
      <c r="G834" s="111">
        <f t="shared" si="58"/>
        <v>1</v>
      </c>
      <c r="H834" s="110">
        <v>1</v>
      </c>
      <c r="I834" s="111"/>
      <c r="J834" s="109"/>
    </row>
    <row r="835" spans="1:10" ht="12.75">
      <c r="A835" s="81"/>
      <c r="B835" s="81"/>
      <c r="C835" s="147"/>
      <c r="D835" s="16" t="s">
        <v>235</v>
      </c>
      <c r="E835" s="122"/>
      <c r="F835" s="110"/>
      <c r="G835" s="11">
        <f t="shared" si="58"/>
        <v>17</v>
      </c>
      <c r="H835" s="11">
        <f>SUM(H830:H834)</f>
        <v>13</v>
      </c>
      <c r="I835" s="11">
        <f>SUM(I830:I834)</f>
        <v>4</v>
      </c>
      <c r="J835" s="12"/>
    </row>
    <row r="836" spans="1:10" ht="12.75">
      <c r="A836" s="81"/>
      <c r="B836" s="81"/>
      <c r="C836" s="148"/>
      <c r="D836" s="17"/>
      <c r="E836" s="122"/>
      <c r="F836" s="110"/>
      <c r="G836" s="4"/>
      <c r="H836" s="4"/>
      <c r="I836" s="4"/>
      <c r="J836" s="4"/>
    </row>
    <row r="837" spans="1:10" ht="12.75">
      <c r="A837" s="81"/>
      <c r="B837" s="81"/>
      <c r="C837" s="148"/>
      <c r="D837" s="17"/>
      <c r="E837" s="122"/>
      <c r="F837" s="110"/>
      <c r="G837" s="4"/>
      <c r="H837" s="4"/>
      <c r="I837" s="4"/>
      <c r="J837" s="4"/>
    </row>
    <row r="838" spans="1:10" ht="12.75" customHeight="1">
      <c r="A838" s="81"/>
      <c r="B838" s="81"/>
      <c r="C838" s="87" t="s">
        <v>402</v>
      </c>
      <c r="D838" s="237" t="s">
        <v>193</v>
      </c>
      <c r="E838" s="238"/>
      <c r="F838" s="238"/>
      <c r="G838" s="238"/>
      <c r="H838" s="238"/>
      <c r="I838" s="238"/>
      <c r="J838" s="239"/>
    </row>
    <row r="839" spans="1:10" ht="13.5" customHeight="1">
      <c r="A839" s="81"/>
      <c r="B839" s="81"/>
      <c r="C839" s="94" t="s">
        <v>45</v>
      </c>
      <c r="D839" s="233" t="s">
        <v>194</v>
      </c>
      <c r="E839" s="234"/>
      <c r="F839" s="234"/>
      <c r="G839" s="102"/>
      <c r="H839" s="234"/>
      <c r="I839" s="234"/>
      <c r="J839" s="236"/>
    </row>
    <row r="840" spans="1:10" ht="12.75" customHeight="1">
      <c r="A840" s="81"/>
      <c r="B840" s="81"/>
      <c r="C840" s="94" t="s">
        <v>285</v>
      </c>
      <c r="D840" s="326" t="s">
        <v>125</v>
      </c>
      <c r="E840" s="326" t="s">
        <v>286</v>
      </c>
      <c r="F840" s="326" t="s">
        <v>229</v>
      </c>
      <c r="G840" s="326" t="s">
        <v>126</v>
      </c>
      <c r="H840" s="326" t="s">
        <v>230</v>
      </c>
      <c r="I840" s="326"/>
      <c r="J840" s="326" t="s">
        <v>231</v>
      </c>
    </row>
    <row r="841" spans="1:10" ht="12.75" customHeight="1">
      <c r="A841" s="81"/>
      <c r="B841" s="81"/>
      <c r="C841" s="97" t="s">
        <v>124</v>
      </c>
      <c r="D841" s="327"/>
      <c r="E841" s="327"/>
      <c r="F841" s="327"/>
      <c r="G841" s="327"/>
      <c r="H841" s="327"/>
      <c r="I841" s="326"/>
      <c r="J841" s="327"/>
    </row>
    <row r="842" spans="1:10" ht="12.75" customHeight="1">
      <c r="A842" s="81"/>
      <c r="B842" s="81"/>
      <c r="C842" s="99" t="s">
        <v>129</v>
      </c>
      <c r="D842" s="327"/>
      <c r="E842" s="327"/>
      <c r="F842" s="327"/>
      <c r="G842" s="326"/>
      <c r="H842" s="50" t="s">
        <v>130</v>
      </c>
      <c r="I842" s="50" t="s">
        <v>131</v>
      </c>
      <c r="J842" s="326"/>
    </row>
    <row r="843" spans="1:10" ht="12" customHeight="1">
      <c r="A843" s="81" t="str">
        <f aca="true" t="shared" si="59" ref="A843:A850">IF(AND(OR(E843&gt;0,E843&lt;&gt;""),G843&gt;1),RIGHT(10000+B843-G843+1,4)," ")</f>
        <v> </v>
      </c>
      <c r="B843" s="81" t="str">
        <f>IF(OR(E834&lt;0,E834&lt;&gt;""),RIGHT(10000+B834+G843,4),B834)</f>
        <v>0794</v>
      </c>
      <c r="C843" s="126" t="str">
        <f aca="true" t="shared" si="60" ref="C843:C850">IF(E843&gt;" ",IF(A843&lt;&gt;" ",CONCATENATE(A843,"-",B843),B843)," ")</f>
        <v>0794</v>
      </c>
      <c r="D843" s="143" t="s">
        <v>379</v>
      </c>
      <c r="E843" s="105" t="s">
        <v>4</v>
      </c>
      <c r="F843" s="106" t="s">
        <v>263</v>
      </c>
      <c r="G843" s="106">
        <f aca="true" t="shared" si="61" ref="G843:G851">SUM(H843+I843)</f>
        <v>1</v>
      </c>
      <c r="H843" s="110"/>
      <c r="I843" s="106">
        <v>1</v>
      </c>
      <c r="J843" s="109"/>
    </row>
    <row r="844" spans="1:10" ht="11.25" customHeight="1">
      <c r="A844" s="81" t="str">
        <f t="shared" si="59"/>
        <v> </v>
      </c>
      <c r="B844" s="81" t="str">
        <f aca="true" t="shared" si="62" ref="B844:B850">IF(OR(E843&lt;0,E843&lt;&gt;""),RIGHT(10000+B843+G844,4),B843)</f>
        <v>0795</v>
      </c>
      <c r="C844" s="126" t="str">
        <f t="shared" si="60"/>
        <v>0795</v>
      </c>
      <c r="D844" s="143" t="s">
        <v>433</v>
      </c>
      <c r="E844" s="160" t="s">
        <v>2</v>
      </c>
      <c r="F844" s="111" t="s">
        <v>136</v>
      </c>
      <c r="G844" s="111">
        <f t="shared" si="61"/>
        <v>1</v>
      </c>
      <c r="H844" s="110">
        <v>1</v>
      </c>
      <c r="I844" s="111"/>
      <c r="J844" s="109"/>
    </row>
    <row r="845" spans="1:10" ht="12.75">
      <c r="A845" s="81" t="str">
        <f t="shared" si="59"/>
        <v>0796</v>
      </c>
      <c r="B845" s="81" t="str">
        <f t="shared" si="62"/>
        <v>0799</v>
      </c>
      <c r="C845" s="126" t="str">
        <f t="shared" si="60"/>
        <v>0796-0799</v>
      </c>
      <c r="D845" s="143" t="s">
        <v>434</v>
      </c>
      <c r="E845" s="160" t="s">
        <v>2</v>
      </c>
      <c r="F845" s="111" t="s">
        <v>136</v>
      </c>
      <c r="G845" s="111">
        <f t="shared" si="61"/>
        <v>4</v>
      </c>
      <c r="H845" s="110">
        <v>4</v>
      </c>
      <c r="I845" s="111"/>
      <c r="J845" s="109"/>
    </row>
    <row r="846" spans="1:10" ht="12.75">
      <c r="A846" s="81" t="str">
        <f t="shared" si="59"/>
        <v>0800</v>
      </c>
      <c r="B846" s="81" t="str">
        <f t="shared" si="62"/>
        <v>0842</v>
      </c>
      <c r="C846" s="126" t="str">
        <f t="shared" si="60"/>
        <v>0800-0842</v>
      </c>
      <c r="D846" s="143" t="s">
        <v>435</v>
      </c>
      <c r="E846" s="160" t="s">
        <v>2</v>
      </c>
      <c r="F846" s="111" t="s">
        <v>136</v>
      </c>
      <c r="G846" s="161">
        <f t="shared" si="61"/>
        <v>43</v>
      </c>
      <c r="H846" s="110">
        <v>30</v>
      </c>
      <c r="I846" s="111">
        <v>13</v>
      </c>
      <c r="J846" s="109"/>
    </row>
    <row r="847" spans="1:10" ht="12.75">
      <c r="A847" s="81" t="str">
        <f t="shared" si="59"/>
        <v>0843</v>
      </c>
      <c r="B847" s="81" t="str">
        <f t="shared" si="62"/>
        <v>0846</v>
      </c>
      <c r="C847" s="126" t="str">
        <f t="shared" si="60"/>
        <v>0843-0846</v>
      </c>
      <c r="D847" s="127" t="s">
        <v>323</v>
      </c>
      <c r="E847" s="160" t="s">
        <v>2</v>
      </c>
      <c r="F847" s="111" t="s">
        <v>136</v>
      </c>
      <c r="G847" s="110">
        <f t="shared" si="61"/>
        <v>4</v>
      </c>
      <c r="H847" s="114">
        <v>4</v>
      </c>
      <c r="I847" s="110"/>
      <c r="J847" s="111"/>
    </row>
    <row r="848" spans="1:10" ht="12.75">
      <c r="A848" s="81" t="str">
        <f t="shared" si="59"/>
        <v>0847</v>
      </c>
      <c r="B848" s="81" t="str">
        <f t="shared" si="62"/>
        <v>0853</v>
      </c>
      <c r="C848" s="126" t="str">
        <f t="shared" si="60"/>
        <v>0847-0853</v>
      </c>
      <c r="D848" s="143" t="s">
        <v>436</v>
      </c>
      <c r="E848" s="160" t="s">
        <v>3</v>
      </c>
      <c r="F848" s="192" t="s">
        <v>138</v>
      </c>
      <c r="G848" s="111">
        <f t="shared" si="61"/>
        <v>7</v>
      </c>
      <c r="H848" s="184">
        <v>7</v>
      </c>
      <c r="I848" s="111"/>
      <c r="J848" s="109"/>
    </row>
    <row r="849" spans="1:10" ht="12.75">
      <c r="A849" s="81" t="str">
        <f t="shared" si="59"/>
        <v>0854</v>
      </c>
      <c r="B849" s="81" t="str">
        <f t="shared" si="62"/>
        <v>0872</v>
      </c>
      <c r="C849" s="126" t="str">
        <f t="shared" si="60"/>
        <v>0854-0872</v>
      </c>
      <c r="D849" s="143" t="s">
        <v>431</v>
      </c>
      <c r="E849" s="160" t="s">
        <v>3</v>
      </c>
      <c r="F849" s="192" t="s">
        <v>138</v>
      </c>
      <c r="G849" s="111">
        <f t="shared" si="61"/>
        <v>19</v>
      </c>
      <c r="H849" s="184">
        <v>13</v>
      </c>
      <c r="I849" s="111">
        <v>6</v>
      </c>
      <c r="J849" s="109"/>
    </row>
    <row r="850" spans="1:10" ht="12.75">
      <c r="A850" s="81" t="str">
        <f t="shared" si="59"/>
        <v>0873</v>
      </c>
      <c r="B850" s="81" t="str">
        <f t="shared" si="62"/>
        <v>0875</v>
      </c>
      <c r="C850" s="126" t="str">
        <f t="shared" si="60"/>
        <v>0873-0875</v>
      </c>
      <c r="D850" s="143" t="s">
        <v>437</v>
      </c>
      <c r="E850" s="115" t="s">
        <v>3</v>
      </c>
      <c r="F850" s="155" t="s">
        <v>138</v>
      </c>
      <c r="G850" s="111">
        <f t="shared" si="61"/>
        <v>3</v>
      </c>
      <c r="H850" s="110">
        <v>3</v>
      </c>
      <c r="I850" s="111"/>
      <c r="J850" s="109"/>
    </row>
    <row r="851" spans="1:10" ht="12.75">
      <c r="A851" s="81"/>
      <c r="B851" s="81"/>
      <c r="C851" s="175"/>
      <c r="D851" s="16" t="s">
        <v>235</v>
      </c>
      <c r="E851" s="122"/>
      <c r="F851" s="110"/>
      <c r="G851" s="177">
        <f t="shared" si="61"/>
        <v>82</v>
      </c>
      <c r="H851" s="178">
        <f>SUM(H843:H850)</f>
        <v>62</v>
      </c>
      <c r="I851" s="178">
        <f>SUM(I843:I850)</f>
        <v>20</v>
      </c>
      <c r="J851" s="190"/>
    </row>
    <row r="852" spans="1:10" ht="12.75">
      <c r="A852" s="81"/>
      <c r="B852" s="81"/>
      <c r="C852" s="148"/>
      <c r="D852" s="17"/>
      <c r="E852" s="122"/>
      <c r="F852" s="110"/>
      <c r="G852" s="4"/>
      <c r="H852" s="4"/>
      <c r="I852" s="4"/>
      <c r="J852" s="4"/>
    </row>
    <row r="853" spans="1:10" ht="12.75">
      <c r="A853" s="81"/>
      <c r="B853" s="81"/>
      <c r="C853" s="148"/>
      <c r="D853" s="17"/>
      <c r="E853" s="122"/>
      <c r="F853" s="110"/>
      <c r="G853" s="4"/>
      <c r="H853" s="4"/>
      <c r="I853" s="4"/>
      <c r="J853" s="4"/>
    </row>
    <row r="854" spans="1:10" ht="12.75">
      <c r="A854" s="81"/>
      <c r="B854" s="81"/>
      <c r="C854" s="148"/>
      <c r="D854" s="17"/>
      <c r="E854" s="122"/>
      <c r="F854" s="110"/>
      <c r="G854" s="4"/>
      <c r="H854" s="4"/>
      <c r="I854" s="4"/>
      <c r="J854" s="4"/>
    </row>
    <row r="855" spans="1:10" ht="12.75">
      <c r="A855" s="81"/>
      <c r="B855" s="81"/>
      <c r="C855" s="148"/>
      <c r="D855" s="17"/>
      <c r="E855" s="122"/>
      <c r="F855" s="110"/>
      <c r="G855" s="4"/>
      <c r="H855" s="4"/>
      <c r="I855" s="4"/>
      <c r="J855" s="4"/>
    </row>
    <row r="856" spans="1:10" ht="12.75">
      <c r="A856" s="81"/>
      <c r="B856" s="81"/>
      <c r="C856" s="148"/>
      <c r="D856" s="17"/>
      <c r="E856" s="122"/>
      <c r="F856" s="110"/>
      <c r="G856" s="4"/>
      <c r="H856" s="4"/>
      <c r="I856" s="4"/>
      <c r="J856" s="4"/>
    </row>
    <row r="857" spans="1:10" ht="12.75">
      <c r="A857" s="81"/>
      <c r="B857" s="81"/>
      <c r="C857" s="148"/>
      <c r="D857" s="17"/>
      <c r="E857" s="122"/>
      <c r="F857" s="110"/>
      <c r="G857" s="4"/>
      <c r="H857" s="4"/>
      <c r="I857" s="4"/>
      <c r="J857" s="4"/>
    </row>
    <row r="858" spans="1:10" ht="12.75">
      <c r="A858" s="81"/>
      <c r="B858" s="81"/>
      <c r="C858" s="148"/>
      <c r="D858" s="17"/>
      <c r="E858" s="122"/>
      <c r="F858" s="110"/>
      <c r="G858" s="4"/>
      <c r="H858" s="4"/>
      <c r="I858" s="4"/>
      <c r="J858" s="4"/>
    </row>
    <row r="859" spans="1:10" ht="13.5" customHeight="1">
      <c r="A859" s="81"/>
      <c r="B859" s="81"/>
      <c r="C859" s="137" t="s">
        <v>402</v>
      </c>
      <c r="D859" s="138" t="s">
        <v>186</v>
      </c>
      <c r="E859" s="227"/>
      <c r="F859" s="227"/>
      <c r="G859" s="227"/>
      <c r="H859" s="227"/>
      <c r="I859" s="227"/>
      <c r="J859" s="228"/>
    </row>
    <row r="860" spans="1:10" ht="12.75">
      <c r="A860" s="81"/>
      <c r="B860" s="81"/>
      <c r="C860" s="97" t="s">
        <v>46</v>
      </c>
      <c r="D860" s="19" t="s">
        <v>195</v>
      </c>
      <c r="E860" s="229"/>
      <c r="F860" s="229"/>
      <c r="G860" s="21"/>
      <c r="H860" s="229"/>
      <c r="I860" s="229"/>
      <c r="J860" s="230"/>
    </row>
    <row r="861" spans="1:10" ht="12.75" customHeight="1">
      <c r="A861" s="81"/>
      <c r="B861" s="81"/>
      <c r="C861" s="94" t="s">
        <v>285</v>
      </c>
      <c r="D861" s="326" t="s">
        <v>125</v>
      </c>
      <c r="E861" s="326" t="s">
        <v>286</v>
      </c>
      <c r="F861" s="326" t="s">
        <v>229</v>
      </c>
      <c r="G861" s="326" t="s">
        <v>126</v>
      </c>
      <c r="H861" s="326" t="s">
        <v>230</v>
      </c>
      <c r="I861" s="326"/>
      <c r="J861" s="326" t="s">
        <v>231</v>
      </c>
    </row>
    <row r="862" spans="1:10" ht="12" customHeight="1">
      <c r="A862" s="81"/>
      <c r="B862" s="81"/>
      <c r="C862" s="97" t="s">
        <v>124</v>
      </c>
      <c r="D862" s="327"/>
      <c r="E862" s="327"/>
      <c r="F862" s="327"/>
      <c r="G862" s="327"/>
      <c r="H862" s="327"/>
      <c r="I862" s="326"/>
      <c r="J862" s="327"/>
    </row>
    <row r="863" spans="1:10" ht="12.75" customHeight="1">
      <c r="A863" s="81"/>
      <c r="B863" s="81"/>
      <c r="C863" s="99" t="s">
        <v>129</v>
      </c>
      <c r="D863" s="327"/>
      <c r="E863" s="327"/>
      <c r="F863" s="327"/>
      <c r="G863" s="326"/>
      <c r="H863" s="50" t="s">
        <v>130</v>
      </c>
      <c r="I863" s="50" t="s">
        <v>131</v>
      </c>
      <c r="J863" s="326"/>
    </row>
    <row r="864" spans="1:10" ht="12.75">
      <c r="A864" s="81" t="str">
        <f aca="true" t="shared" si="63" ref="A864:A870">IF(AND(OR(E864&gt;0,E864&lt;&gt;""),G864&gt;1),RIGHT(10000+B864-G864+1,4)," ")</f>
        <v> </v>
      </c>
      <c r="B864" s="81" t="str">
        <f>IF(OR(E850&lt;0,E850&lt;&gt;""),RIGHT(10000+B850+G864,4),B850)</f>
        <v>0876</v>
      </c>
      <c r="C864" s="126" t="str">
        <f aca="true" t="shared" si="64" ref="C864:C870">IF(E864&gt;" ",IF(A864&lt;&gt;" ",CONCATENATE(A864,"-",B864),B864)," ")</f>
        <v>0876</v>
      </c>
      <c r="D864" s="104" t="s">
        <v>373</v>
      </c>
      <c r="E864" s="105" t="s">
        <v>4</v>
      </c>
      <c r="F864" s="106" t="s">
        <v>263</v>
      </c>
      <c r="G864" s="91">
        <f aca="true" t="shared" si="65" ref="G864:G871">SUM(H864+I864)</f>
        <v>1</v>
      </c>
      <c r="H864" s="110"/>
      <c r="I864" s="106">
        <v>1</v>
      </c>
      <c r="J864" s="109"/>
    </row>
    <row r="865" spans="1:10" ht="12.75">
      <c r="A865" s="81" t="str">
        <f t="shared" si="63"/>
        <v>0877</v>
      </c>
      <c r="B865" s="81" t="str">
        <f aca="true" t="shared" si="66" ref="B865:B870">IF(OR(E864&lt;0,E864&lt;&gt;""),RIGHT(10000+B864+G865,4),B864)</f>
        <v>0878</v>
      </c>
      <c r="C865" s="126" t="str">
        <f t="shared" si="64"/>
        <v>0877-0878</v>
      </c>
      <c r="D865" s="108" t="s">
        <v>418</v>
      </c>
      <c r="E865" s="160" t="s">
        <v>2</v>
      </c>
      <c r="F865" s="111" t="s">
        <v>136</v>
      </c>
      <c r="G865" s="109">
        <f t="shared" si="65"/>
        <v>2</v>
      </c>
      <c r="H865" s="110">
        <v>2</v>
      </c>
      <c r="I865" s="111"/>
      <c r="J865" s="109"/>
    </row>
    <row r="866" spans="1:10" ht="12.75">
      <c r="A866" s="81" t="str">
        <f t="shared" si="63"/>
        <v>0879</v>
      </c>
      <c r="B866" s="81" t="str">
        <f t="shared" si="66"/>
        <v>0929</v>
      </c>
      <c r="C866" s="126" t="str">
        <f t="shared" si="64"/>
        <v>0879-0929</v>
      </c>
      <c r="D866" s="108" t="s">
        <v>419</v>
      </c>
      <c r="E866" s="160" t="s">
        <v>2</v>
      </c>
      <c r="F866" s="111" t="s">
        <v>136</v>
      </c>
      <c r="G866" s="250">
        <f t="shared" si="65"/>
        <v>51</v>
      </c>
      <c r="H866" s="110">
        <v>35</v>
      </c>
      <c r="I866" s="111">
        <v>16</v>
      </c>
      <c r="J866" s="109"/>
    </row>
    <row r="867" spans="1:10" ht="12.75">
      <c r="A867" s="81" t="str">
        <f t="shared" si="63"/>
        <v>0930</v>
      </c>
      <c r="B867" s="81" t="str">
        <f t="shared" si="66"/>
        <v>0932</v>
      </c>
      <c r="C867" s="126" t="str">
        <f t="shared" si="64"/>
        <v>0930-0932</v>
      </c>
      <c r="D867" s="108" t="s">
        <v>465</v>
      </c>
      <c r="E867" s="160" t="s">
        <v>2</v>
      </c>
      <c r="F867" s="111" t="s">
        <v>136</v>
      </c>
      <c r="G867" s="110">
        <f t="shared" si="65"/>
        <v>3</v>
      </c>
      <c r="H867" s="111">
        <v>3</v>
      </c>
      <c r="I867" s="110"/>
      <c r="J867" s="111"/>
    </row>
    <row r="868" spans="1:10" ht="12.75">
      <c r="A868" s="81" t="str">
        <f t="shared" si="63"/>
        <v>0933</v>
      </c>
      <c r="B868" s="81" t="str">
        <f t="shared" si="66"/>
        <v>0935</v>
      </c>
      <c r="C868" s="126" t="str">
        <f t="shared" si="64"/>
        <v>0933-0935</v>
      </c>
      <c r="D868" s="108" t="s">
        <v>438</v>
      </c>
      <c r="E868" s="160" t="s">
        <v>3</v>
      </c>
      <c r="F868" s="192" t="s">
        <v>138</v>
      </c>
      <c r="G868" s="109">
        <f t="shared" si="65"/>
        <v>3</v>
      </c>
      <c r="H868" s="184">
        <v>3</v>
      </c>
      <c r="I868" s="111"/>
      <c r="J868" s="109"/>
    </row>
    <row r="869" spans="1:10" ht="12.75">
      <c r="A869" s="81" t="str">
        <f t="shared" si="63"/>
        <v>0936</v>
      </c>
      <c r="B869" s="81" t="str">
        <f t="shared" si="66"/>
        <v>0971</v>
      </c>
      <c r="C869" s="126" t="str">
        <f t="shared" si="64"/>
        <v>0936-0971</v>
      </c>
      <c r="D869" s="108" t="s">
        <v>439</v>
      </c>
      <c r="E869" s="160" t="s">
        <v>3</v>
      </c>
      <c r="F869" s="192" t="s">
        <v>138</v>
      </c>
      <c r="G869" s="109">
        <f t="shared" si="65"/>
        <v>36</v>
      </c>
      <c r="H869" s="184">
        <v>25</v>
      </c>
      <c r="I869" s="111">
        <v>11</v>
      </c>
      <c r="J869" s="109"/>
    </row>
    <row r="870" spans="1:10" ht="12.75">
      <c r="A870" s="81" t="str">
        <f t="shared" si="63"/>
        <v> </v>
      </c>
      <c r="B870" s="81" t="str">
        <f t="shared" si="66"/>
        <v>0972</v>
      </c>
      <c r="C870" s="126" t="str">
        <f t="shared" si="64"/>
        <v>0972</v>
      </c>
      <c r="D870" s="143" t="s">
        <v>437</v>
      </c>
      <c r="E870" s="115" t="s">
        <v>3</v>
      </c>
      <c r="F870" s="155" t="s">
        <v>138</v>
      </c>
      <c r="G870" s="109">
        <f t="shared" si="65"/>
        <v>1</v>
      </c>
      <c r="H870" s="184">
        <v>1</v>
      </c>
      <c r="I870" s="111"/>
      <c r="J870" s="109"/>
    </row>
    <row r="871" spans="1:10" ht="14.25" customHeight="1">
      <c r="A871" s="81"/>
      <c r="B871" s="81"/>
      <c r="C871" s="175"/>
      <c r="D871" s="16" t="s">
        <v>235</v>
      </c>
      <c r="E871" s="122"/>
      <c r="F871" s="110"/>
      <c r="G871" s="177">
        <f t="shared" si="65"/>
        <v>97</v>
      </c>
      <c r="H871" s="178">
        <f>SUM(H864:H870)</f>
        <v>69</v>
      </c>
      <c r="I871" s="178">
        <f>SUM(I864:I869)</f>
        <v>28</v>
      </c>
      <c r="J871" s="190"/>
    </row>
    <row r="872" spans="1:10" ht="14.25" customHeight="1">
      <c r="A872" s="81"/>
      <c r="B872" s="81"/>
      <c r="C872" s="148"/>
      <c r="D872" s="17"/>
      <c r="E872" s="122"/>
      <c r="F872" s="110"/>
      <c r="G872" s="4"/>
      <c r="H872" s="4"/>
      <c r="I872" s="4"/>
      <c r="J872" s="4"/>
    </row>
    <row r="873" spans="1:10" ht="13.5" customHeight="1">
      <c r="A873" s="81"/>
      <c r="B873" s="81"/>
      <c r="C873" s="158" t="s">
        <v>402</v>
      </c>
      <c r="D873" s="244" t="s">
        <v>186</v>
      </c>
      <c r="E873" s="241"/>
      <c r="F873" s="241"/>
      <c r="G873" s="241"/>
      <c r="H873" s="241"/>
      <c r="I873" s="241"/>
      <c r="J873" s="242"/>
    </row>
    <row r="874" spans="1:10" ht="12.75">
      <c r="A874" s="81"/>
      <c r="B874" s="81"/>
      <c r="C874" s="97" t="s">
        <v>47</v>
      </c>
      <c r="D874" s="233" t="s">
        <v>196</v>
      </c>
      <c r="E874" s="234"/>
      <c r="F874" s="234"/>
      <c r="G874" s="102"/>
      <c r="H874" s="234"/>
      <c r="I874" s="234"/>
      <c r="J874" s="236"/>
    </row>
    <row r="875" spans="1:10" ht="12.75">
      <c r="A875" s="81"/>
      <c r="B875" s="81"/>
      <c r="C875" s="94" t="s">
        <v>285</v>
      </c>
      <c r="D875" s="326" t="s">
        <v>125</v>
      </c>
      <c r="E875" s="326" t="s">
        <v>286</v>
      </c>
      <c r="F875" s="326" t="s">
        <v>229</v>
      </c>
      <c r="G875" s="326" t="s">
        <v>126</v>
      </c>
      <c r="H875" s="326" t="s">
        <v>230</v>
      </c>
      <c r="I875" s="326"/>
      <c r="J875" s="326" t="s">
        <v>231</v>
      </c>
    </row>
    <row r="876" spans="1:10" ht="12.75">
      <c r="A876" s="81"/>
      <c r="B876" s="81"/>
      <c r="C876" s="97" t="s">
        <v>124</v>
      </c>
      <c r="D876" s="327"/>
      <c r="E876" s="327"/>
      <c r="F876" s="327"/>
      <c r="G876" s="327"/>
      <c r="H876" s="327"/>
      <c r="I876" s="326"/>
      <c r="J876" s="327"/>
    </row>
    <row r="877" spans="1:10" ht="12.75" customHeight="1">
      <c r="A877" s="81"/>
      <c r="B877" s="81"/>
      <c r="C877" s="99" t="s">
        <v>129</v>
      </c>
      <c r="D877" s="327"/>
      <c r="E877" s="327"/>
      <c r="F877" s="327"/>
      <c r="G877" s="326"/>
      <c r="H877" s="50" t="s">
        <v>130</v>
      </c>
      <c r="I877" s="50" t="s">
        <v>131</v>
      </c>
      <c r="J877" s="326"/>
    </row>
    <row r="878" spans="1:10" ht="12.75">
      <c r="A878" s="81" t="str">
        <f aca="true" t="shared" si="67" ref="A878:A885">IF(AND(OR(E878&gt;0,E878&lt;&gt;""),G878&gt;1),RIGHT(10000+B878-G878+1,4)," ")</f>
        <v> </v>
      </c>
      <c r="B878" s="81" t="str">
        <f>IF(OR(E870&lt;0,E870&lt;&gt;""),RIGHT(10000+B870+G878,4),B870)</f>
        <v>0973</v>
      </c>
      <c r="C878" s="126" t="str">
        <f aca="true" t="shared" si="68" ref="C878:C885">IF(E878&gt;" ",IF(A878&lt;&gt;" ",CONCATENATE(A878,"-",B878),B878)," ")</f>
        <v>0973</v>
      </c>
      <c r="D878" s="143" t="s">
        <v>379</v>
      </c>
      <c r="E878" s="105" t="s">
        <v>4</v>
      </c>
      <c r="F878" s="106" t="s">
        <v>263</v>
      </c>
      <c r="G878" s="106">
        <f aca="true" t="shared" si="69" ref="G878:G886">SUM(H878+I878)</f>
        <v>1</v>
      </c>
      <c r="H878" s="110"/>
      <c r="I878" s="106">
        <v>1</v>
      </c>
      <c r="J878" s="109"/>
    </row>
    <row r="879" spans="1:10" ht="12.75">
      <c r="A879" s="81" t="str">
        <f t="shared" si="67"/>
        <v> </v>
      </c>
      <c r="B879" s="81" t="str">
        <f aca="true" t="shared" si="70" ref="B879:B885">IF(OR(E878&lt;0,E878&lt;&gt;""),RIGHT(10000+B878+G879,4),B878)</f>
        <v>0974</v>
      </c>
      <c r="C879" s="126" t="str">
        <f t="shared" si="68"/>
        <v>0974</v>
      </c>
      <c r="D879" s="143" t="s">
        <v>440</v>
      </c>
      <c r="E879" s="160" t="s">
        <v>2</v>
      </c>
      <c r="F879" s="111" t="s">
        <v>136</v>
      </c>
      <c r="G879" s="111">
        <f t="shared" si="69"/>
        <v>1</v>
      </c>
      <c r="H879" s="110">
        <v>1</v>
      </c>
      <c r="I879" s="111"/>
      <c r="J879" s="109"/>
    </row>
    <row r="880" spans="1:10" ht="12.75">
      <c r="A880" s="81" t="str">
        <f t="shared" si="67"/>
        <v>0975</v>
      </c>
      <c r="B880" s="81" t="str">
        <f t="shared" si="70"/>
        <v>0977</v>
      </c>
      <c r="C880" s="126" t="str">
        <f t="shared" si="68"/>
        <v>0975-0977</v>
      </c>
      <c r="D880" s="143" t="s">
        <v>441</v>
      </c>
      <c r="E880" s="160" t="s">
        <v>2</v>
      </c>
      <c r="F880" s="111" t="s">
        <v>136</v>
      </c>
      <c r="G880" s="111">
        <f t="shared" si="69"/>
        <v>3</v>
      </c>
      <c r="H880" s="110">
        <v>3</v>
      </c>
      <c r="I880" s="111"/>
      <c r="J880" s="109"/>
    </row>
    <row r="881" spans="1:10" ht="12.75">
      <c r="A881" s="81" t="str">
        <f t="shared" si="67"/>
        <v>0978</v>
      </c>
      <c r="B881" s="81" t="str">
        <f t="shared" si="70"/>
        <v>0982</v>
      </c>
      <c r="C881" s="126" t="str">
        <f t="shared" si="68"/>
        <v>0978-0982</v>
      </c>
      <c r="D881" s="143" t="s">
        <v>442</v>
      </c>
      <c r="E881" s="160" t="s">
        <v>2</v>
      </c>
      <c r="F881" s="111" t="s">
        <v>136</v>
      </c>
      <c r="G881" s="111">
        <f t="shared" si="69"/>
        <v>5</v>
      </c>
      <c r="H881" s="110">
        <v>5</v>
      </c>
      <c r="I881" s="111"/>
      <c r="J881" s="109"/>
    </row>
    <row r="882" spans="1:10" ht="12.75">
      <c r="A882" s="81" t="str">
        <f t="shared" si="67"/>
        <v>0983</v>
      </c>
      <c r="B882" s="81" t="str">
        <f t="shared" si="70"/>
        <v>0998</v>
      </c>
      <c r="C882" s="126" t="str">
        <f t="shared" si="68"/>
        <v>0983-0998</v>
      </c>
      <c r="D882" s="143" t="s">
        <v>443</v>
      </c>
      <c r="E882" s="160" t="s">
        <v>2</v>
      </c>
      <c r="F882" s="111" t="s">
        <v>136</v>
      </c>
      <c r="G882" s="111">
        <f t="shared" si="69"/>
        <v>16</v>
      </c>
      <c r="H882" s="110">
        <v>12</v>
      </c>
      <c r="I882" s="111">
        <v>4</v>
      </c>
      <c r="J882" s="109"/>
    </row>
    <row r="883" spans="1:10" ht="12.75">
      <c r="A883" s="81" t="str">
        <f t="shared" si="67"/>
        <v>0999</v>
      </c>
      <c r="B883" s="81" t="str">
        <f t="shared" si="70"/>
        <v>1005</v>
      </c>
      <c r="C883" s="126" t="str">
        <f t="shared" si="68"/>
        <v>0999-1005</v>
      </c>
      <c r="D883" s="143" t="s">
        <v>429</v>
      </c>
      <c r="E883" s="160" t="s">
        <v>3</v>
      </c>
      <c r="F883" s="192" t="s">
        <v>138</v>
      </c>
      <c r="G883" s="111">
        <f t="shared" si="69"/>
        <v>7</v>
      </c>
      <c r="H883" s="184">
        <v>7</v>
      </c>
      <c r="I883" s="111"/>
      <c r="J883" s="109"/>
    </row>
    <row r="884" spans="1:10" ht="12.75">
      <c r="A884" s="81" t="str">
        <f t="shared" si="67"/>
        <v>1006</v>
      </c>
      <c r="B884" s="81" t="str">
        <f t="shared" si="70"/>
        <v>1017</v>
      </c>
      <c r="C884" s="126" t="str">
        <f t="shared" si="68"/>
        <v>1006-1017</v>
      </c>
      <c r="D884" s="143" t="s">
        <v>430</v>
      </c>
      <c r="E884" s="160" t="s">
        <v>3</v>
      </c>
      <c r="F884" s="192" t="s">
        <v>138</v>
      </c>
      <c r="G884" s="111">
        <f t="shared" si="69"/>
        <v>12</v>
      </c>
      <c r="H884" s="184">
        <v>11</v>
      </c>
      <c r="I884" s="111">
        <v>1</v>
      </c>
      <c r="J884" s="109"/>
    </row>
    <row r="885" spans="1:10" ht="12.75">
      <c r="A885" s="81" t="str">
        <f t="shared" si="67"/>
        <v> </v>
      </c>
      <c r="B885" s="81" t="str">
        <f t="shared" si="70"/>
        <v>1018</v>
      </c>
      <c r="C885" s="126" t="str">
        <f t="shared" si="68"/>
        <v>1018</v>
      </c>
      <c r="D885" s="143" t="s">
        <v>432</v>
      </c>
      <c r="E885" s="115" t="s">
        <v>3</v>
      </c>
      <c r="F885" s="155" t="s">
        <v>138</v>
      </c>
      <c r="G885" s="111">
        <f t="shared" si="69"/>
        <v>1</v>
      </c>
      <c r="H885" s="110">
        <v>1</v>
      </c>
      <c r="I885" s="111"/>
      <c r="J885" s="109"/>
    </row>
    <row r="886" spans="1:10" ht="12.75">
      <c r="A886" s="81"/>
      <c r="B886" s="81"/>
      <c r="C886" s="147"/>
      <c r="D886" s="16" t="s">
        <v>235</v>
      </c>
      <c r="E886" s="122"/>
      <c r="F886" s="110"/>
      <c r="G886" s="11">
        <f t="shared" si="69"/>
        <v>46</v>
      </c>
      <c r="H886" s="11">
        <f>SUM(H878:H885)</f>
        <v>40</v>
      </c>
      <c r="I886" s="11">
        <f>SUM(I878:I885)</f>
        <v>6</v>
      </c>
      <c r="J886" s="12"/>
    </row>
    <row r="887" spans="1:10" ht="12.75">
      <c r="A887" s="81"/>
      <c r="B887" s="81"/>
      <c r="C887" s="148"/>
      <c r="D887" s="17"/>
      <c r="E887" s="122"/>
      <c r="F887" s="110"/>
      <c r="G887" s="4"/>
      <c r="H887" s="4"/>
      <c r="I887" s="4"/>
      <c r="J887" s="4"/>
    </row>
    <row r="888" spans="1:10" ht="12.75">
      <c r="A888" s="81"/>
      <c r="B888" s="81"/>
      <c r="C888" s="148"/>
      <c r="D888" s="17"/>
      <c r="E888" s="122"/>
      <c r="F888" s="110"/>
      <c r="G888" s="4"/>
      <c r="H888" s="4"/>
      <c r="I888" s="4"/>
      <c r="J888" s="4"/>
    </row>
    <row r="889" spans="1:10" ht="12.75">
      <c r="A889" s="81"/>
      <c r="B889" s="81"/>
      <c r="C889" s="148"/>
      <c r="D889" s="17"/>
      <c r="E889" s="122"/>
      <c r="F889" s="110"/>
      <c r="G889" s="4"/>
      <c r="H889" s="4"/>
      <c r="I889" s="4"/>
      <c r="J889" s="4"/>
    </row>
    <row r="890" spans="1:10" ht="12.75">
      <c r="A890" s="81"/>
      <c r="B890" s="81"/>
      <c r="C890" s="148"/>
      <c r="D890" s="17"/>
      <c r="E890" s="122"/>
      <c r="F890" s="110"/>
      <c r="G890" s="4"/>
      <c r="H890" s="4"/>
      <c r="I890" s="4"/>
      <c r="J890" s="4"/>
    </row>
    <row r="891" spans="1:10" ht="12.75">
      <c r="A891" s="81"/>
      <c r="B891" s="81"/>
      <c r="C891" s="148"/>
      <c r="D891" s="17"/>
      <c r="E891" s="122"/>
      <c r="F891" s="110"/>
      <c r="G891" s="4"/>
      <c r="H891" s="4"/>
      <c r="I891" s="4"/>
      <c r="J891" s="4"/>
    </row>
    <row r="892" spans="1:10" ht="12.75">
      <c r="A892" s="81"/>
      <c r="B892" s="81"/>
      <c r="C892" s="148"/>
      <c r="D892" s="17"/>
      <c r="E892" s="122"/>
      <c r="F892" s="110"/>
      <c r="G892" s="4"/>
      <c r="H892" s="4"/>
      <c r="I892" s="4"/>
      <c r="J892" s="4"/>
    </row>
    <row r="893" spans="1:10" ht="12.75">
      <c r="A893" s="81"/>
      <c r="B893" s="81"/>
      <c r="C893" s="137" t="s">
        <v>402</v>
      </c>
      <c r="D893" s="138" t="s">
        <v>186</v>
      </c>
      <c r="E893" s="227"/>
      <c r="F893" s="227"/>
      <c r="G893" s="227"/>
      <c r="H893" s="227"/>
      <c r="I893" s="227"/>
      <c r="J893" s="228"/>
    </row>
    <row r="894" spans="1:10" ht="12.75">
      <c r="A894" s="81"/>
      <c r="B894" s="81"/>
      <c r="C894" s="97" t="s">
        <v>48</v>
      </c>
      <c r="D894" s="19" t="s">
        <v>197</v>
      </c>
      <c r="E894" s="229"/>
      <c r="F894" s="229"/>
      <c r="G894" s="21"/>
      <c r="H894" s="229"/>
      <c r="I894" s="229"/>
      <c r="J894" s="230"/>
    </row>
    <row r="895" spans="1:10" ht="12.75">
      <c r="A895" s="81"/>
      <c r="B895" s="81"/>
      <c r="C895" s="94" t="s">
        <v>285</v>
      </c>
      <c r="D895" s="326" t="s">
        <v>125</v>
      </c>
      <c r="E895" s="326" t="s">
        <v>286</v>
      </c>
      <c r="F895" s="326" t="s">
        <v>229</v>
      </c>
      <c r="G895" s="326" t="s">
        <v>126</v>
      </c>
      <c r="H895" s="326" t="s">
        <v>230</v>
      </c>
      <c r="I895" s="326"/>
      <c r="J895" s="326" t="s">
        <v>231</v>
      </c>
    </row>
    <row r="896" spans="1:10" ht="12.75">
      <c r="A896" s="81"/>
      <c r="B896" s="81"/>
      <c r="C896" s="97" t="s">
        <v>124</v>
      </c>
      <c r="D896" s="327"/>
      <c r="E896" s="327"/>
      <c r="F896" s="327"/>
      <c r="G896" s="327"/>
      <c r="H896" s="327"/>
      <c r="I896" s="326"/>
      <c r="J896" s="327"/>
    </row>
    <row r="897" spans="1:10" ht="12" customHeight="1">
      <c r="A897" s="81"/>
      <c r="B897" s="81"/>
      <c r="C897" s="99" t="s">
        <v>129</v>
      </c>
      <c r="D897" s="327"/>
      <c r="E897" s="327"/>
      <c r="F897" s="327"/>
      <c r="G897" s="326"/>
      <c r="H897" s="50" t="s">
        <v>130</v>
      </c>
      <c r="I897" s="50" t="s">
        <v>131</v>
      </c>
      <c r="J897" s="326"/>
    </row>
    <row r="898" spans="1:10" ht="12.75">
      <c r="A898" s="81" t="str">
        <f aca="true" t="shared" si="71" ref="A898:A903">IF(AND(OR(E898&gt;0,E898&lt;&gt;""),G898&gt;1),RIGHT(10000+B898-G898+1,4)," ")</f>
        <v> </v>
      </c>
      <c r="B898" s="81" t="str">
        <f>IF(OR(E885&lt;0,E885&lt;&gt;""),RIGHT(10000+B885+G898,4),B885)</f>
        <v>1019</v>
      </c>
      <c r="C898" s="126" t="str">
        <f aca="true" t="shared" si="72" ref="C898:C903">IF(E898&gt;" ",IF(A898&lt;&gt;" ",CONCATENATE(A898,"-",B898),B898)," ")</f>
        <v>1019</v>
      </c>
      <c r="D898" s="143" t="s">
        <v>373</v>
      </c>
      <c r="E898" s="105" t="s">
        <v>4</v>
      </c>
      <c r="F898" s="106" t="s">
        <v>263</v>
      </c>
      <c r="G898" s="106">
        <f aca="true" t="shared" si="73" ref="G898:G904">SUM(H898+I898)</f>
        <v>1</v>
      </c>
      <c r="H898" s="110"/>
      <c r="I898" s="106">
        <v>1</v>
      </c>
      <c r="J898" s="109"/>
    </row>
    <row r="899" spans="1:10" ht="12.75">
      <c r="A899" s="81" t="str">
        <f t="shared" si="71"/>
        <v>1020</v>
      </c>
      <c r="B899" s="81" t="str">
        <f>IF(OR(E898&lt;0,E898&lt;&gt;""),RIGHT(10000+B898+G899,4),B898)</f>
        <v>1022</v>
      </c>
      <c r="C899" s="126" t="str">
        <f t="shared" si="72"/>
        <v>1020-1022</v>
      </c>
      <c r="D899" s="143" t="s">
        <v>444</v>
      </c>
      <c r="E899" s="160" t="s">
        <v>2</v>
      </c>
      <c r="F899" s="111" t="s">
        <v>136</v>
      </c>
      <c r="G899" s="111">
        <f t="shared" si="73"/>
        <v>3</v>
      </c>
      <c r="H899" s="110">
        <v>3</v>
      </c>
      <c r="I899" s="111"/>
      <c r="J899" s="109"/>
    </row>
    <row r="900" spans="1:10" ht="12.75">
      <c r="A900" s="81" t="str">
        <f t="shared" si="71"/>
        <v>1023</v>
      </c>
      <c r="B900" s="81" t="str">
        <f>IF(OR(E899&lt;0,E899&lt;&gt;""),RIGHT(10000+B899+G900,4),B899)</f>
        <v>1043</v>
      </c>
      <c r="C900" s="126" t="str">
        <f t="shared" si="72"/>
        <v>1023-1043</v>
      </c>
      <c r="D900" s="143" t="s">
        <v>445</v>
      </c>
      <c r="E900" s="160" t="s">
        <v>2</v>
      </c>
      <c r="F900" s="111" t="s">
        <v>136</v>
      </c>
      <c r="G900" s="111">
        <f t="shared" si="73"/>
        <v>21</v>
      </c>
      <c r="H900" s="110">
        <v>13</v>
      </c>
      <c r="I900" s="111">
        <v>8</v>
      </c>
      <c r="J900" s="109"/>
    </row>
    <row r="901" spans="1:10" ht="12.75">
      <c r="A901" s="81" t="str">
        <f t="shared" si="71"/>
        <v> </v>
      </c>
      <c r="B901" s="81" t="str">
        <f>IF(OR(E900&lt;0,E900&lt;&gt;""),RIGHT(10000+B900+G901,4),B900)</f>
        <v>1044</v>
      </c>
      <c r="C901" s="126" t="str">
        <f t="shared" si="72"/>
        <v>1044</v>
      </c>
      <c r="D901" s="143" t="s">
        <v>420</v>
      </c>
      <c r="E901" s="160" t="s">
        <v>3</v>
      </c>
      <c r="F901" s="192" t="s">
        <v>138</v>
      </c>
      <c r="G901" s="111">
        <f t="shared" si="73"/>
        <v>1</v>
      </c>
      <c r="H901" s="184">
        <v>1</v>
      </c>
      <c r="I901" s="111"/>
      <c r="J901" s="109"/>
    </row>
    <row r="902" spans="1:10" ht="12.75">
      <c r="A902" s="81" t="str">
        <f t="shared" si="71"/>
        <v>1045</v>
      </c>
      <c r="B902" s="81" t="str">
        <f>IF(OR(E901&lt;0,E901&lt;&gt;""),RIGHT(10000+B901+G902,4),B901)</f>
        <v>1060</v>
      </c>
      <c r="C902" s="126" t="str">
        <f t="shared" si="72"/>
        <v>1045-1060</v>
      </c>
      <c r="D902" s="143" t="s">
        <v>421</v>
      </c>
      <c r="E902" s="160" t="s">
        <v>3</v>
      </c>
      <c r="F902" s="192" t="s">
        <v>138</v>
      </c>
      <c r="G902" s="111">
        <f t="shared" si="73"/>
        <v>16</v>
      </c>
      <c r="H902" s="184">
        <v>11</v>
      </c>
      <c r="I902" s="111">
        <v>5</v>
      </c>
      <c r="J902" s="109"/>
    </row>
    <row r="903" spans="1:10" ht="12.75">
      <c r="A903" s="81" t="str">
        <f t="shared" si="71"/>
        <v> </v>
      </c>
      <c r="B903" s="81" t="str">
        <f>IF(OR(E902&lt;0,E902&lt;&gt;""),RIGHT(10000+B902+G903,4),B902)</f>
        <v>1061</v>
      </c>
      <c r="C903" s="126" t="str">
        <f t="shared" si="72"/>
        <v>1061</v>
      </c>
      <c r="D903" s="143" t="s">
        <v>422</v>
      </c>
      <c r="E903" s="115" t="s">
        <v>3</v>
      </c>
      <c r="F903" s="155" t="s">
        <v>138</v>
      </c>
      <c r="G903" s="111">
        <f t="shared" si="73"/>
        <v>1</v>
      </c>
      <c r="H903" s="110">
        <v>1</v>
      </c>
      <c r="I903" s="111"/>
      <c r="J903" s="109"/>
    </row>
    <row r="904" spans="1:10" ht="12.75">
      <c r="A904" s="81"/>
      <c r="B904" s="81"/>
      <c r="C904" s="175"/>
      <c r="D904" s="16" t="s">
        <v>235</v>
      </c>
      <c r="E904" s="122"/>
      <c r="F904" s="110"/>
      <c r="G904" s="177">
        <f t="shared" si="73"/>
        <v>43</v>
      </c>
      <c r="H904" s="178">
        <f>SUM(H898:H903)</f>
        <v>29</v>
      </c>
      <c r="I904" s="178">
        <f>SUM(I898:I903)</f>
        <v>14</v>
      </c>
      <c r="J904" s="190"/>
    </row>
    <row r="905" spans="1:10" ht="12.75">
      <c r="A905" s="81"/>
      <c r="B905" s="81"/>
      <c r="C905" s="148"/>
      <c r="D905" s="17"/>
      <c r="E905" s="122"/>
      <c r="F905" s="110"/>
      <c r="G905" s="4"/>
      <c r="H905" s="4"/>
      <c r="I905" s="4"/>
      <c r="J905" s="4"/>
    </row>
    <row r="906" spans="1:10" ht="12.75">
      <c r="A906" s="81"/>
      <c r="B906" s="81"/>
      <c r="C906" s="148"/>
      <c r="D906" s="17"/>
      <c r="E906" s="122"/>
      <c r="F906" s="110"/>
      <c r="G906" s="4"/>
      <c r="H906" s="4"/>
      <c r="I906" s="4"/>
      <c r="J906" s="4"/>
    </row>
    <row r="907" spans="1:10" ht="12.75" customHeight="1">
      <c r="A907" s="81"/>
      <c r="B907" s="81"/>
      <c r="C907" s="158" t="s">
        <v>402</v>
      </c>
      <c r="D907" s="138" t="s">
        <v>186</v>
      </c>
      <c r="E907" s="227"/>
      <c r="F907" s="227"/>
      <c r="G907" s="227"/>
      <c r="H907" s="227"/>
      <c r="I907" s="227"/>
      <c r="J907" s="228"/>
    </row>
    <row r="908" spans="1:10" ht="12.75">
      <c r="A908" s="81"/>
      <c r="B908" s="81"/>
      <c r="C908" s="97" t="s">
        <v>49</v>
      </c>
      <c r="D908" s="19" t="s">
        <v>198</v>
      </c>
      <c r="E908" s="229"/>
      <c r="F908" s="229"/>
      <c r="G908" s="21"/>
      <c r="H908" s="229"/>
      <c r="I908" s="229"/>
      <c r="J908" s="230"/>
    </row>
    <row r="909" spans="1:10" ht="13.5" customHeight="1">
      <c r="A909" s="81"/>
      <c r="B909" s="81"/>
      <c r="C909" s="94" t="s">
        <v>285</v>
      </c>
      <c r="D909" s="326" t="s">
        <v>125</v>
      </c>
      <c r="E909" s="326" t="s">
        <v>286</v>
      </c>
      <c r="F909" s="326" t="s">
        <v>229</v>
      </c>
      <c r="G909" s="326" t="s">
        <v>126</v>
      </c>
      <c r="H909" s="326" t="s">
        <v>230</v>
      </c>
      <c r="I909" s="326"/>
      <c r="J909" s="326" t="s">
        <v>231</v>
      </c>
    </row>
    <row r="910" spans="1:10" ht="12" customHeight="1">
      <c r="A910" s="81"/>
      <c r="B910" s="81"/>
      <c r="C910" s="97" t="s">
        <v>124</v>
      </c>
      <c r="D910" s="327"/>
      <c r="E910" s="327"/>
      <c r="F910" s="327"/>
      <c r="G910" s="327"/>
      <c r="H910" s="327"/>
      <c r="I910" s="326"/>
      <c r="J910" s="327"/>
    </row>
    <row r="911" spans="1:10" ht="13.5" customHeight="1">
      <c r="A911" s="81"/>
      <c r="B911" s="81"/>
      <c r="C911" s="99" t="s">
        <v>129</v>
      </c>
      <c r="D911" s="327"/>
      <c r="E911" s="327"/>
      <c r="F911" s="327"/>
      <c r="G911" s="326"/>
      <c r="H911" s="50" t="s">
        <v>130</v>
      </c>
      <c r="I911" s="50" t="s">
        <v>131</v>
      </c>
      <c r="J911" s="326"/>
    </row>
    <row r="912" spans="1:10" ht="12.75">
      <c r="A912" s="81" t="str">
        <f aca="true" t="shared" si="74" ref="A912:A919">IF(AND(OR(E912&gt;0,E912&lt;&gt;""),G912&gt;1),RIGHT(10000+B912-G912+1,4)," ")</f>
        <v> </v>
      </c>
      <c r="B912" s="81" t="str">
        <f>IF(OR(E903&lt;0,E903&lt;&gt;""),RIGHT(10000+B903+G912,4),B903)</f>
        <v>1062</v>
      </c>
      <c r="C912" s="126" t="str">
        <f aca="true" t="shared" si="75" ref="C912:C919">IF(E912&gt;" ",IF(A912&lt;&gt;" ",CONCATENATE(A912,"-",B912),B912)," ")</f>
        <v>1062</v>
      </c>
      <c r="D912" s="143" t="s">
        <v>373</v>
      </c>
      <c r="E912" s="105" t="s">
        <v>4</v>
      </c>
      <c r="F912" s="106" t="s">
        <v>263</v>
      </c>
      <c r="G912" s="106">
        <f aca="true" t="shared" si="76" ref="G912:G920">SUM(H912+I912)</f>
        <v>1</v>
      </c>
      <c r="H912" s="110"/>
      <c r="I912" s="106">
        <v>1</v>
      </c>
      <c r="J912" s="109"/>
    </row>
    <row r="913" spans="1:10" ht="12.75">
      <c r="A913" s="81" t="str">
        <f t="shared" si="74"/>
        <v> </v>
      </c>
      <c r="B913" s="81" t="str">
        <f aca="true" t="shared" si="77" ref="B913:B919">IF(OR(E912&lt;0,E912&lt;&gt;""),RIGHT(10000+B912+G913,4),B912)</f>
        <v>1063</v>
      </c>
      <c r="C913" s="126" t="str">
        <f t="shared" si="75"/>
        <v>1063</v>
      </c>
      <c r="D913" s="143" t="s">
        <v>446</v>
      </c>
      <c r="E913" s="160" t="s">
        <v>2</v>
      </c>
      <c r="F913" s="111" t="s">
        <v>136</v>
      </c>
      <c r="G913" s="111">
        <f t="shared" si="76"/>
        <v>1</v>
      </c>
      <c r="H913" s="110">
        <v>1</v>
      </c>
      <c r="I913" s="111"/>
      <c r="J913" s="109"/>
    </row>
    <row r="914" spans="1:10" ht="12.75">
      <c r="A914" s="81" t="str">
        <f t="shared" si="74"/>
        <v>1064</v>
      </c>
      <c r="B914" s="81" t="str">
        <f t="shared" si="77"/>
        <v>1069</v>
      </c>
      <c r="C914" s="126" t="str">
        <f t="shared" si="75"/>
        <v>1064-1069</v>
      </c>
      <c r="D914" s="143" t="s">
        <v>444</v>
      </c>
      <c r="E914" s="160" t="s">
        <v>2</v>
      </c>
      <c r="F914" s="111" t="s">
        <v>136</v>
      </c>
      <c r="G914" s="111">
        <f t="shared" si="76"/>
        <v>6</v>
      </c>
      <c r="H914" s="110">
        <v>6</v>
      </c>
      <c r="I914" s="111"/>
      <c r="J914" s="109"/>
    </row>
    <row r="915" spans="1:10" ht="12.75">
      <c r="A915" s="81" t="str">
        <f t="shared" si="74"/>
        <v>1070</v>
      </c>
      <c r="B915" s="81" t="str">
        <f t="shared" si="77"/>
        <v>1100</v>
      </c>
      <c r="C915" s="126" t="str">
        <f t="shared" si="75"/>
        <v>1070-1100</v>
      </c>
      <c r="D915" s="143" t="s">
        <v>445</v>
      </c>
      <c r="E915" s="160" t="s">
        <v>2</v>
      </c>
      <c r="F915" s="111" t="s">
        <v>136</v>
      </c>
      <c r="G915" s="111">
        <f t="shared" si="76"/>
        <v>31</v>
      </c>
      <c r="H915" s="110">
        <v>18</v>
      </c>
      <c r="I915" s="111">
        <v>13</v>
      </c>
      <c r="J915" s="109"/>
    </row>
    <row r="916" spans="1:10" ht="12.75">
      <c r="A916" s="81" t="str">
        <f t="shared" si="74"/>
        <v> </v>
      </c>
      <c r="B916" s="81" t="str">
        <f t="shared" si="77"/>
        <v>1101</v>
      </c>
      <c r="C916" s="126" t="str">
        <f t="shared" si="75"/>
        <v>1101</v>
      </c>
      <c r="D916" s="127" t="s">
        <v>323</v>
      </c>
      <c r="E916" s="160" t="s">
        <v>2</v>
      </c>
      <c r="F916" s="111" t="s">
        <v>136</v>
      </c>
      <c r="G916" s="110">
        <f t="shared" si="76"/>
        <v>1</v>
      </c>
      <c r="H916" s="111">
        <v>1</v>
      </c>
      <c r="I916" s="110"/>
      <c r="J916" s="111"/>
    </row>
    <row r="917" spans="1:10" ht="12.75">
      <c r="A917" s="81" t="str">
        <f t="shared" si="74"/>
        <v>1102</v>
      </c>
      <c r="B917" s="81" t="str">
        <f t="shared" si="77"/>
        <v>1104</v>
      </c>
      <c r="C917" s="126" t="str">
        <f t="shared" si="75"/>
        <v>1102-1104</v>
      </c>
      <c r="D917" s="143" t="s">
        <v>447</v>
      </c>
      <c r="E917" s="160" t="s">
        <v>3</v>
      </c>
      <c r="F917" s="192" t="s">
        <v>138</v>
      </c>
      <c r="G917" s="111">
        <f t="shared" si="76"/>
        <v>3</v>
      </c>
      <c r="H917" s="184">
        <v>3</v>
      </c>
      <c r="I917" s="111"/>
      <c r="J917" s="109"/>
    </row>
    <row r="918" spans="1:10" ht="12.75">
      <c r="A918" s="81" t="str">
        <f t="shared" si="74"/>
        <v>1105</v>
      </c>
      <c r="B918" s="81" t="str">
        <f t="shared" si="77"/>
        <v>1130</v>
      </c>
      <c r="C918" s="126" t="str">
        <f t="shared" si="75"/>
        <v>1105-1130</v>
      </c>
      <c r="D918" s="143" t="s">
        <v>448</v>
      </c>
      <c r="E918" s="160" t="s">
        <v>3</v>
      </c>
      <c r="F918" s="192" t="s">
        <v>138</v>
      </c>
      <c r="G918" s="111">
        <f t="shared" si="76"/>
        <v>26</v>
      </c>
      <c r="H918" s="184">
        <v>18</v>
      </c>
      <c r="I918" s="111">
        <v>8</v>
      </c>
      <c r="J918" s="109"/>
    </row>
    <row r="919" spans="1:10" ht="12.75">
      <c r="A919" s="81" t="str">
        <f t="shared" si="74"/>
        <v>1131</v>
      </c>
      <c r="B919" s="81" t="str">
        <f t="shared" si="77"/>
        <v>1135</v>
      </c>
      <c r="C919" s="126" t="str">
        <f t="shared" si="75"/>
        <v>1131-1135</v>
      </c>
      <c r="D919" s="143" t="s">
        <v>432</v>
      </c>
      <c r="E919" s="115" t="s">
        <v>3</v>
      </c>
      <c r="F919" s="155" t="s">
        <v>138</v>
      </c>
      <c r="G919" s="111">
        <f t="shared" si="76"/>
        <v>5</v>
      </c>
      <c r="H919" s="110">
        <v>5</v>
      </c>
      <c r="I919" s="111"/>
      <c r="J919" s="109"/>
    </row>
    <row r="920" spans="1:10" ht="12.75">
      <c r="A920" s="81"/>
      <c r="B920" s="81"/>
      <c r="C920" s="175"/>
      <c r="D920" s="16" t="s">
        <v>235</v>
      </c>
      <c r="E920" s="122"/>
      <c r="F920" s="110"/>
      <c r="G920" s="177">
        <f t="shared" si="76"/>
        <v>74</v>
      </c>
      <c r="H920" s="178">
        <f>SUM(H912:H919)</f>
        <v>52</v>
      </c>
      <c r="I920" s="178">
        <f>SUM(I912:I919)</f>
        <v>22</v>
      </c>
      <c r="J920" s="190"/>
    </row>
    <row r="921" spans="1:10" ht="12.75">
      <c r="A921" s="81"/>
      <c r="B921" s="81"/>
      <c r="C921" s="148"/>
      <c r="D921" s="17"/>
      <c r="E921" s="122"/>
      <c r="F921" s="110"/>
      <c r="G921" s="4"/>
      <c r="H921" s="4"/>
      <c r="I921" s="4"/>
      <c r="J921" s="4"/>
    </row>
    <row r="922" spans="1:10" ht="12.75">
      <c r="A922" s="81"/>
      <c r="B922" s="81"/>
      <c r="C922" s="148"/>
      <c r="D922" s="17"/>
      <c r="E922" s="122"/>
      <c r="F922" s="110"/>
      <c r="G922" s="4"/>
      <c r="H922" s="4"/>
      <c r="I922" s="4"/>
      <c r="J922" s="4"/>
    </row>
    <row r="923" spans="1:10" ht="12.75">
      <c r="A923" s="81"/>
      <c r="B923" s="81"/>
      <c r="C923" s="148"/>
      <c r="D923" s="17"/>
      <c r="E923" s="122"/>
      <c r="F923" s="110"/>
      <c r="G923" s="4"/>
      <c r="H923" s="4"/>
      <c r="I923" s="4"/>
      <c r="J923" s="4"/>
    </row>
    <row r="924" spans="1:10" ht="12.75">
      <c r="A924" s="81"/>
      <c r="B924" s="81"/>
      <c r="C924" s="148"/>
      <c r="D924" s="17"/>
      <c r="E924" s="122"/>
      <c r="F924" s="110"/>
      <c r="G924" s="4"/>
      <c r="H924" s="4"/>
      <c r="I924" s="4"/>
      <c r="J924" s="4"/>
    </row>
    <row r="925" spans="1:10" ht="12.75">
      <c r="A925" s="81"/>
      <c r="B925" s="81"/>
      <c r="C925" s="148"/>
      <c r="D925" s="17"/>
      <c r="E925" s="122"/>
      <c r="F925" s="110"/>
      <c r="G925" s="4"/>
      <c r="H925" s="4"/>
      <c r="I925" s="4"/>
      <c r="J925" s="4"/>
    </row>
    <row r="926" spans="1:10" ht="12.75">
      <c r="A926" s="81"/>
      <c r="B926" s="81"/>
      <c r="C926" s="148"/>
      <c r="D926" s="17"/>
      <c r="E926" s="122"/>
      <c r="F926" s="110"/>
      <c r="G926" s="4"/>
      <c r="H926" s="4"/>
      <c r="I926" s="4"/>
      <c r="J926" s="4"/>
    </row>
    <row r="927" spans="1:10" ht="12.75">
      <c r="A927" s="81"/>
      <c r="B927" s="81"/>
      <c r="C927" s="137" t="s">
        <v>402</v>
      </c>
      <c r="D927" s="138" t="s">
        <v>186</v>
      </c>
      <c r="E927" s="227"/>
      <c r="F927" s="227"/>
      <c r="G927" s="227"/>
      <c r="H927" s="227"/>
      <c r="I927" s="227"/>
      <c r="J927" s="228"/>
    </row>
    <row r="928" spans="1:10" ht="12.75">
      <c r="A928" s="81"/>
      <c r="B928" s="81"/>
      <c r="C928" s="97" t="s">
        <v>50</v>
      </c>
      <c r="D928" s="19" t="s">
        <v>199</v>
      </c>
      <c r="E928" s="229"/>
      <c r="F928" s="229"/>
      <c r="G928" s="21"/>
      <c r="H928" s="229"/>
      <c r="I928" s="229"/>
      <c r="J928" s="230"/>
    </row>
    <row r="929" spans="1:10" ht="12" customHeight="1">
      <c r="A929" s="81"/>
      <c r="B929" s="81"/>
      <c r="C929" s="94" t="s">
        <v>285</v>
      </c>
      <c r="D929" s="326" t="s">
        <v>125</v>
      </c>
      <c r="E929" s="326" t="s">
        <v>286</v>
      </c>
      <c r="F929" s="326" t="s">
        <v>229</v>
      </c>
      <c r="G929" s="326" t="s">
        <v>126</v>
      </c>
      <c r="H929" s="326" t="s">
        <v>230</v>
      </c>
      <c r="I929" s="326"/>
      <c r="J929" s="326" t="s">
        <v>231</v>
      </c>
    </row>
    <row r="930" spans="1:10" ht="13.5" customHeight="1">
      <c r="A930" s="81"/>
      <c r="B930" s="81"/>
      <c r="C930" s="97" t="s">
        <v>124</v>
      </c>
      <c r="D930" s="327"/>
      <c r="E930" s="327"/>
      <c r="F930" s="327"/>
      <c r="G930" s="327"/>
      <c r="H930" s="327"/>
      <c r="I930" s="326"/>
      <c r="J930" s="327"/>
    </row>
    <row r="931" spans="1:10" ht="12.75" customHeight="1">
      <c r="A931" s="81"/>
      <c r="B931" s="81"/>
      <c r="C931" s="99" t="s">
        <v>129</v>
      </c>
      <c r="D931" s="327"/>
      <c r="E931" s="327"/>
      <c r="F931" s="327"/>
      <c r="G931" s="326"/>
      <c r="H931" s="50" t="s">
        <v>130</v>
      </c>
      <c r="I931" s="50" t="s">
        <v>131</v>
      </c>
      <c r="J931" s="326"/>
    </row>
    <row r="932" spans="1:10" ht="12.75">
      <c r="A932" s="81" t="str">
        <f aca="true" t="shared" si="78" ref="A932:A938">IF(AND(OR(E932&gt;0,E932&lt;&gt;""),G932&gt;1),RIGHT(10000+B932-G932+1,4)," ")</f>
        <v> </v>
      </c>
      <c r="B932" s="81" t="str">
        <f>IF(OR(E919&lt;0,E919&lt;&gt;""),RIGHT(10000+B919+G932,4),B919)</f>
        <v>1136</v>
      </c>
      <c r="C932" s="126" t="str">
        <f aca="true" t="shared" si="79" ref="C932:C938">IF(E932&gt;" ",IF(A932&lt;&gt;" ",CONCATENATE(A932,"-",B932),B932)," ")</f>
        <v>1136</v>
      </c>
      <c r="D932" s="143" t="s">
        <v>341</v>
      </c>
      <c r="E932" s="105" t="s">
        <v>4</v>
      </c>
      <c r="F932" s="106" t="s">
        <v>263</v>
      </c>
      <c r="G932" s="91">
        <f aca="true" t="shared" si="80" ref="G932:G939">SUM(H932+I932)</f>
        <v>1</v>
      </c>
      <c r="H932" s="110"/>
      <c r="I932" s="106">
        <v>1</v>
      </c>
      <c r="J932" s="109"/>
    </row>
    <row r="933" spans="1:10" ht="12" customHeight="1">
      <c r="A933" s="81" t="str">
        <f t="shared" si="78"/>
        <v> </v>
      </c>
      <c r="B933" s="81" t="str">
        <f aca="true" t="shared" si="81" ref="B933:B938">IF(OR(E932&lt;0,E932&lt;&gt;""),RIGHT(10000+B932+G933,4),B932)</f>
        <v>1137</v>
      </c>
      <c r="C933" s="126" t="str">
        <f t="shared" si="79"/>
        <v>1137</v>
      </c>
      <c r="D933" s="143" t="s">
        <v>434</v>
      </c>
      <c r="E933" s="160" t="s">
        <v>2</v>
      </c>
      <c r="F933" s="111" t="s">
        <v>136</v>
      </c>
      <c r="G933" s="109">
        <f t="shared" si="80"/>
        <v>1</v>
      </c>
      <c r="H933" s="110">
        <v>1</v>
      </c>
      <c r="I933" s="111"/>
      <c r="J933" s="109"/>
    </row>
    <row r="934" spans="1:10" ht="12.75">
      <c r="A934" s="81" t="str">
        <f t="shared" si="78"/>
        <v>1138</v>
      </c>
      <c r="B934" s="81" t="str">
        <f t="shared" si="81"/>
        <v>1145</v>
      </c>
      <c r="C934" s="126" t="str">
        <f t="shared" si="79"/>
        <v>1138-1145</v>
      </c>
      <c r="D934" s="143" t="s">
        <v>435</v>
      </c>
      <c r="E934" s="160" t="s">
        <v>2</v>
      </c>
      <c r="F934" s="111" t="s">
        <v>136</v>
      </c>
      <c r="G934" s="109">
        <f t="shared" si="80"/>
        <v>8</v>
      </c>
      <c r="H934" s="110">
        <v>4</v>
      </c>
      <c r="I934" s="111">
        <v>4</v>
      </c>
      <c r="J934" s="109"/>
    </row>
    <row r="935" spans="1:10" ht="12.75" customHeight="1">
      <c r="A935" s="81" t="str">
        <f t="shared" si="78"/>
        <v> </v>
      </c>
      <c r="B935" s="81" t="str">
        <f t="shared" si="81"/>
        <v>1146</v>
      </c>
      <c r="C935" s="126" t="str">
        <f t="shared" si="79"/>
        <v>1146</v>
      </c>
      <c r="D935" s="143" t="s">
        <v>323</v>
      </c>
      <c r="E935" s="160" t="s">
        <v>2</v>
      </c>
      <c r="F935" s="111" t="s">
        <v>136</v>
      </c>
      <c r="G935" s="110">
        <f t="shared" si="80"/>
        <v>1</v>
      </c>
      <c r="H935" s="111">
        <v>1</v>
      </c>
      <c r="I935" s="110"/>
      <c r="J935" s="111"/>
    </row>
    <row r="936" spans="1:10" ht="12.75">
      <c r="A936" s="81" t="str">
        <f t="shared" si="78"/>
        <v>1147</v>
      </c>
      <c r="B936" s="81" t="str">
        <f t="shared" si="81"/>
        <v>1148</v>
      </c>
      <c r="C936" s="126" t="str">
        <f t="shared" si="79"/>
        <v>1147-1148</v>
      </c>
      <c r="D936" s="143" t="s">
        <v>449</v>
      </c>
      <c r="E936" s="160" t="s">
        <v>3</v>
      </c>
      <c r="F936" s="192" t="s">
        <v>138</v>
      </c>
      <c r="G936" s="109">
        <f t="shared" si="80"/>
        <v>2</v>
      </c>
      <c r="H936" s="184">
        <v>2</v>
      </c>
      <c r="I936" s="111"/>
      <c r="J936" s="109"/>
    </row>
    <row r="937" spans="1:10" ht="12.75">
      <c r="A937" s="81" t="str">
        <f t="shared" si="78"/>
        <v>1149</v>
      </c>
      <c r="B937" s="81" t="str">
        <f t="shared" si="81"/>
        <v>1153</v>
      </c>
      <c r="C937" s="126" t="str">
        <f t="shared" si="79"/>
        <v>1149-1153</v>
      </c>
      <c r="D937" s="143" t="s">
        <v>450</v>
      </c>
      <c r="E937" s="160" t="s">
        <v>3</v>
      </c>
      <c r="F937" s="192" t="s">
        <v>138</v>
      </c>
      <c r="G937" s="109">
        <f t="shared" si="80"/>
        <v>5</v>
      </c>
      <c r="H937" s="184">
        <v>4</v>
      </c>
      <c r="I937" s="111">
        <v>1</v>
      </c>
      <c r="J937" s="109"/>
    </row>
    <row r="938" spans="1:10" ht="12.75">
      <c r="A938" s="81" t="str">
        <f t="shared" si="78"/>
        <v> </v>
      </c>
      <c r="B938" s="81" t="str">
        <f t="shared" si="81"/>
        <v>1154</v>
      </c>
      <c r="C938" s="126" t="str">
        <f t="shared" si="79"/>
        <v>1154</v>
      </c>
      <c r="D938" s="143" t="s">
        <v>432</v>
      </c>
      <c r="E938" s="115" t="s">
        <v>3</v>
      </c>
      <c r="F938" s="155" t="s">
        <v>138</v>
      </c>
      <c r="G938" s="111">
        <f t="shared" si="80"/>
        <v>1</v>
      </c>
      <c r="H938" s="110">
        <v>1</v>
      </c>
      <c r="I938" s="111"/>
      <c r="J938" s="109"/>
    </row>
    <row r="939" spans="1:10" ht="12.75">
      <c r="A939" s="81"/>
      <c r="B939" s="81"/>
      <c r="C939" s="197"/>
      <c r="D939" s="16" t="s">
        <v>235</v>
      </c>
      <c r="E939" s="122"/>
      <c r="F939" s="110"/>
      <c r="G939" s="177">
        <f t="shared" si="80"/>
        <v>19</v>
      </c>
      <c r="H939" s="178">
        <f>SUM(H932:H938)</f>
        <v>13</v>
      </c>
      <c r="I939" s="178">
        <f>SUM(I932:I938)</f>
        <v>6</v>
      </c>
      <c r="J939" s="141"/>
    </row>
    <row r="940" spans="1:10" ht="12.75">
      <c r="A940" s="81"/>
      <c r="B940" s="81"/>
      <c r="C940" s="133"/>
      <c r="D940" s="17"/>
      <c r="E940" s="122"/>
      <c r="F940" s="110"/>
      <c r="G940" s="4"/>
      <c r="H940" s="4"/>
      <c r="I940" s="4"/>
      <c r="J940" s="110"/>
    </row>
    <row r="941" spans="1:10" ht="12.75">
      <c r="A941" s="81"/>
      <c r="B941" s="81"/>
      <c r="C941" s="133"/>
      <c r="D941" s="17"/>
      <c r="E941" s="122"/>
      <c r="F941" s="110"/>
      <c r="G941" s="4"/>
      <c r="H941" s="4"/>
      <c r="I941" s="4"/>
      <c r="J941" s="110"/>
    </row>
    <row r="942" spans="1:10" ht="12.75">
      <c r="A942" s="81"/>
      <c r="B942" s="81"/>
      <c r="C942" s="133"/>
      <c r="D942" s="17"/>
      <c r="E942" s="122"/>
      <c r="F942" s="110"/>
      <c r="G942" s="4"/>
      <c r="H942" s="4"/>
      <c r="I942" s="4"/>
      <c r="J942" s="110"/>
    </row>
    <row r="943" spans="1:10" ht="12.75">
      <c r="A943" s="81"/>
      <c r="B943" s="81"/>
      <c r="C943" s="133"/>
      <c r="D943" s="17"/>
      <c r="E943" s="122"/>
      <c r="F943" s="110"/>
      <c r="G943" s="4"/>
      <c r="H943" s="4"/>
      <c r="I943" s="4"/>
      <c r="J943" s="110"/>
    </row>
    <row r="944" spans="1:10" ht="12.75">
      <c r="A944" s="81"/>
      <c r="B944" s="81"/>
      <c r="C944" s="133"/>
      <c r="D944" s="17"/>
      <c r="E944" s="122"/>
      <c r="F944" s="110"/>
      <c r="G944" s="4"/>
      <c r="H944" s="4"/>
      <c r="I944" s="4"/>
      <c r="J944" s="110"/>
    </row>
    <row r="945" spans="1:10" ht="12.75">
      <c r="A945" s="81"/>
      <c r="B945" s="81"/>
      <c r="C945" s="133"/>
      <c r="D945" s="17"/>
      <c r="E945" s="122"/>
      <c r="F945" s="110"/>
      <c r="G945" s="4"/>
      <c r="H945" s="4"/>
      <c r="I945" s="4"/>
      <c r="J945" s="110"/>
    </row>
    <row r="946" spans="1:10" ht="12.75">
      <c r="A946" s="81"/>
      <c r="B946" s="81"/>
      <c r="C946" s="133"/>
      <c r="D946" s="17"/>
      <c r="E946" s="122"/>
      <c r="F946" s="110"/>
      <c r="G946" s="4"/>
      <c r="H946" s="4"/>
      <c r="I946" s="4"/>
      <c r="J946" s="110"/>
    </row>
    <row r="947" spans="1:10" ht="12.75">
      <c r="A947" s="81"/>
      <c r="B947" s="81"/>
      <c r="C947" s="133"/>
      <c r="D947" s="17"/>
      <c r="E947" s="122"/>
      <c r="F947" s="110"/>
      <c r="G947" s="4"/>
      <c r="H947" s="4"/>
      <c r="I947" s="4"/>
      <c r="J947" s="110"/>
    </row>
    <row r="948" spans="1:10" ht="12.75">
      <c r="A948" s="81"/>
      <c r="B948" s="81"/>
      <c r="C948" s="133"/>
      <c r="D948" s="17"/>
      <c r="E948" s="122"/>
      <c r="F948" s="110"/>
      <c r="G948" s="4"/>
      <c r="H948" s="4"/>
      <c r="I948" s="4"/>
      <c r="J948" s="110"/>
    </row>
    <row r="949" spans="1:10" ht="12.75">
      <c r="A949" s="81"/>
      <c r="B949" s="81"/>
      <c r="C949" s="133"/>
      <c r="D949" s="17"/>
      <c r="E949" s="122"/>
      <c r="F949" s="110"/>
      <c r="G949" s="4"/>
      <c r="H949" s="4"/>
      <c r="I949" s="4"/>
      <c r="J949" s="110"/>
    </row>
    <row r="950" spans="1:10" ht="12.75">
      <c r="A950" s="81"/>
      <c r="B950" s="81"/>
      <c r="C950" s="133"/>
      <c r="D950" s="17"/>
      <c r="E950" s="122"/>
      <c r="F950" s="110"/>
      <c r="G950" s="4"/>
      <c r="H950" s="4"/>
      <c r="I950" s="4"/>
      <c r="J950" s="110"/>
    </row>
    <row r="951" spans="1:10" ht="12.75">
      <c r="A951" s="81"/>
      <c r="B951" s="81"/>
      <c r="C951" s="133"/>
      <c r="D951" s="17"/>
      <c r="E951" s="122"/>
      <c r="F951" s="110"/>
      <c r="G951" s="4"/>
      <c r="H951" s="4"/>
      <c r="I951" s="4"/>
      <c r="J951" s="110"/>
    </row>
    <row r="952" spans="1:10" ht="12.75">
      <c r="A952" s="81"/>
      <c r="B952" s="81"/>
      <c r="C952" s="133"/>
      <c r="D952" s="17"/>
      <c r="E952" s="122"/>
      <c r="F952" s="110"/>
      <c r="G952" s="4"/>
      <c r="H952" s="4"/>
      <c r="I952" s="4"/>
      <c r="J952" s="110"/>
    </row>
    <row r="953" spans="1:10" ht="12.75">
      <c r="A953" s="81"/>
      <c r="B953" s="81"/>
      <c r="C953" s="133"/>
      <c r="D953" s="17"/>
      <c r="E953" s="122"/>
      <c r="F953" s="110"/>
      <c r="G953" s="4"/>
      <c r="H953" s="4"/>
      <c r="I953" s="4"/>
      <c r="J953" s="110"/>
    </row>
    <row r="954" spans="1:10" ht="12.75">
      <c r="A954" s="81"/>
      <c r="B954" s="81"/>
      <c r="C954" s="133"/>
      <c r="D954" s="17"/>
      <c r="E954" s="122"/>
      <c r="F954" s="110"/>
      <c r="G954" s="4"/>
      <c r="H954" s="4"/>
      <c r="I954" s="4"/>
      <c r="J954" s="110"/>
    </row>
    <row r="955" spans="1:10" ht="12.75">
      <c r="A955" s="81"/>
      <c r="B955" s="81"/>
      <c r="C955" s="133"/>
      <c r="D955" s="17"/>
      <c r="E955" s="122"/>
      <c r="F955" s="110"/>
      <c r="G955" s="4"/>
      <c r="H955" s="4"/>
      <c r="I955" s="4"/>
      <c r="J955" s="110"/>
    </row>
    <row r="956" spans="1:10" ht="12.75">
      <c r="A956" s="81"/>
      <c r="B956" s="81"/>
      <c r="C956" s="133"/>
      <c r="D956" s="17"/>
      <c r="E956" s="122"/>
      <c r="F956" s="110"/>
      <c r="G956" s="4"/>
      <c r="H956" s="4"/>
      <c r="I956" s="4"/>
      <c r="J956" s="110"/>
    </row>
    <row r="957" spans="1:10" ht="12.75">
      <c r="A957" s="81"/>
      <c r="B957" s="81"/>
      <c r="C957" s="133"/>
      <c r="D957" s="17"/>
      <c r="E957" s="122"/>
      <c r="F957" s="110"/>
      <c r="G957" s="4"/>
      <c r="H957" s="4"/>
      <c r="I957" s="4"/>
      <c r="J957" s="110"/>
    </row>
    <row r="958" spans="1:10" ht="12.75">
      <c r="A958" s="81"/>
      <c r="B958" s="81"/>
      <c r="C958" s="133"/>
      <c r="D958" s="17"/>
      <c r="E958" s="122"/>
      <c r="F958" s="110"/>
      <c r="G958" s="4"/>
      <c r="H958" s="4"/>
      <c r="I958" s="4"/>
      <c r="J958" s="110"/>
    </row>
    <row r="959" spans="1:10" ht="12.75">
      <c r="A959" s="81"/>
      <c r="B959" s="81"/>
      <c r="C959" s="133"/>
      <c r="D959" s="17"/>
      <c r="E959" s="122"/>
      <c r="F959" s="110"/>
      <c r="G959" s="4"/>
      <c r="H959" s="4"/>
      <c r="I959" s="4"/>
      <c r="J959" s="110"/>
    </row>
    <row r="960" spans="1:10" ht="12.75">
      <c r="A960" s="81"/>
      <c r="B960" s="81"/>
      <c r="C960" s="133"/>
      <c r="D960" s="17"/>
      <c r="E960" s="122"/>
      <c r="F960" s="110"/>
      <c r="G960" s="4"/>
      <c r="H960" s="4"/>
      <c r="I960" s="4"/>
      <c r="J960" s="110"/>
    </row>
    <row r="961" spans="1:10" ht="12.75">
      <c r="A961" s="81"/>
      <c r="B961" s="81"/>
      <c r="C961" s="158" t="s">
        <v>402</v>
      </c>
      <c r="D961" s="138" t="s">
        <v>189</v>
      </c>
      <c r="E961" s="227"/>
      <c r="F961" s="227"/>
      <c r="G961" s="227"/>
      <c r="H961" s="227"/>
      <c r="I961" s="227"/>
      <c r="J961" s="228"/>
    </row>
    <row r="962" spans="1:10" ht="12.75">
      <c r="A962" s="81"/>
      <c r="B962" s="81"/>
      <c r="C962" s="97" t="s">
        <v>51</v>
      </c>
      <c r="D962" s="19" t="s">
        <v>200</v>
      </c>
      <c r="E962" s="229"/>
      <c r="F962" s="229"/>
      <c r="G962" s="21"/>
      <c r="H962" s="229"/>
      <c r="I962" s="229"/>
      <c r="J962" s="230"/>
    </row>
    <row r="963" spans="1:10" ht="12.75">
      <c r="A963" s="81"/>
      <c r="B963" s="81"/>
      <c r="C963" s="94" t="s">
        <v>285</v>
      </c>
      <c r="D963" s="326" t="s">
        <v>125</v>
      </c>
      <c r="E963" s="326" t="s">
        <v>286</v>
      </c>
      <c r="F963" s="326" t="s">
        <v>229</v>
      </c>
      <c r="G963" s="326" t="s">
        <v>126</v>
      </c>
      <c r="H963" s="326" t="s">
        <v>230</v>
      </c>
      <c r="I963" s="326"/>
      <c r="J963" s="326" t="s">
        <v>231</v>
      </c>
    </row>
    <row r="964" spans="1:10" ht="12.75">
      <c r="A964" s="81"/>
      <c r="B964" s="81"/>
      <c r="C964" s="97" t="s">
        <v>124</v>
      </c>
      <c r="D964" s="327"/>
      <c r="E964" s="327"/>
      <c r="F964" s="327"/>
      <c r="G964" s="327"/>
      <c r="H964" s="327"/>
      <c r="I964" s="326"/>
      <c r="J964" s="327"/>
    </row>
    <row r="965" spans="1:10" ht="12.75">
      <c r="A965" s="81"/>
      <c r="B965" s="81"/>
      <c r="C965" s="99" t="s">
        <v>129</v>
      </c>
      <c r="D965" s="327"/>
      <c r="E965" s="327"/>
      <c r="F965" s="327"/>
      <c r="G965" s="326"/>
      <c r="H965" s="50" t="s">
        <v>130</v>
      </c>
      <c r="I965" s="50" t="s">
        <v>131</v>
      </c>
      <c r="J965" s="326"/>
    </row>
    <row r="966" spans="1:10" ht="12.75">
      <c r="A966" s="81" t="str">
        <f aca="true" t="shared" si="82" ref="A966:A975">IF(AND(OR(E966&gt;0,E966&lt;&gt;""),G966&gt;1),RIGHT(10000+B966-G966+1,4)," ")</f>
        <v> </v>
      </c>
      <c r="B966" s="81" t="str">
        <f>IF(OR(E938&lt;0,E938&lt;&gt;""),RIGHT(10000+B938+G966,4),B938)</f>
        <v>1155</v>
      </c>
      <c r="C966" s="126" t="str">
        <f aca="true" t="shared" si="83" ref="C966:C974">IF(E966&gt;" ",IF(A966&lt;&gt;" ",CONCATENATE(A966,"-",B966),B966)," ")</f>
        <v>1155</v>
      </c>
      <c r="D966" s="143" t="s">
        <v>373</v>
      </c>
      <c r="E966" s="105" t="s">
        <v>4</v>
      </c>
      <c r="F966" s="106" t="s">
        <v>263</v>
      </c>
      <c r="G966" s="106">
        <f aca="true" t="shared" si="84" ref="G966:G976">SUM(H966+I966)</f>
        <v>1</v>
      </c>
      <c r="H966" s="110"/>
      <c r="I966" s="106">
        <v>1</v>
      </c>
      <c r="J966" s="109"/>
    </row>
    <row r="967" spans="1:10" ht="12.75">
      <c r="A967" s="81" t="str">
        <f t="shared" si="82"/>
        <v> </v>
      </c>
      <c r="B967" s="81" t="str">
        <f aca="true" t="shared" si="85" ref="B967:B975">IF(OR(E966&lt;0,E966&lt;&gt;""),RIGHT(10000+B966+G967,4),B966)</f>
        <v>1156</v>
      </c>
      <c r="C967" s="126" t="str">
        <f t="shared" si="83"/>
        <v>1156</v>
      </c>
      <c r="D967" s="143" t="s">
        <v>433</v>
      </c>
      <c r="E967" s="160" t="s">
        <v>2</v>
      </c>
      <c r="F967" s="111" t="s">
        <v>136</v>
      </c>
      <c r="G967" s="111">
        <f t="shared" si="84"/>
        <v>1</v>
      </c>
      <c r="H967" s="110">
        <v>1</v>
      </c>
      <c r="I967" s="111"/>
      <c r="J967" s="109"/>
    </row>
    <row r="968" spans="1:10" ht="12.75">
      <c r="A968" s="81" t="str">
        <f t="shared" si="82"/>
        <v>1157</v>
      </c>
      <c r="B968" s="81" t="str">
        <f t="shared" si="85"/>
        <v>1162</v>
      </c>
      <c r="C968" s="126" t="str">
        <f t="shared" si="83"/>
        <v>1157-1162</v>
      </c>
      <c r="D968" s="143" t="s">
        <v>434</v>
      </c>
      <c r="E968" s="160" t="s">
        <v>2</v>
      </c>
      <c r="F968" s="111" t="s">
        <v>136</v>
      </c>
      <c r="G968" s="111">
        <f t="shared" si="84"/>
        <v>6</v>
      </c>
      <c r="H968" s="110">
        <v>6</v>
      </c>
      <c r="I968" s="111"/>
      <c r="J968" s="109"/>
    </row>
    <row r="969" spans="1:10" ht="12.75">
      <c r="A969" s="81" t="str">
        <f t="shared" si="82"/>
        <v>1163</v>
      </c>
      <c r="B969" s="81" t="str">
        <f t="shared" si="85"/>
        <v>1184</v>
      </c>
      <c r="C969" s="126" t="str">
        <f t="shared" si="83"/>
        <v>1163-1184</v>
      </c>
      <c r="D969" s="143" t="s">
        <v>435</v>
      </c>
      <c r="E969" s="160" t="s">
        <v>2</v>
      </c>
      <c r="F969" s="111" t="s">
        <v>136</v>
      </c>
      <c r="G969" s="111">
        <f t="shared" si="84"/>
        <v>22</v>
      </c>
      <c r="H969" s="110">
        <v>12</v>
      </c>
      <c r="I969" s="111">
        <v>10</v>
      </c>
      <c r="J969" s="109"/>
    </row>
    <row r="970" spans="1:10" ht="12.75">
      <c r="A970" s="81" t="str">
        <f t="shared" si="82"/>
        <v>1185</v>
      </c>
      <c r="B970" s="81" t="str">
        <f t="shared" si="85"/>
        <v>1188</v>
      </c>
      <c r="C970" s="126" t="str">
        <f t="shared" si="83"/>
        <v>1185-1188</v>
      </c>
      <c r="D970" s="127" t="s">
        <v>323</v>
      </c>
      <c r="E970" s="160" t="s">
        <v>2</v>
      </c>
      <c r="F970" s="111" t="s">
        <v>136</v>
      </c>
      <c r="G970" s="110">
        <f t="shared" si="84"/>
        <v>4</v>
      </c>
      <c r="H970" s="111">
        <v>4</v>
      </c>
      <c r="I970" s="110"/>
      <c r="J970" s="111"/>
    </row>
    <row r="971" spans="1:10" ht="12.75">
      <c r="A971" s="81" t="str">
        <f t="shared" si="82"/>
        <v>1189</v>
      </c>
      <c r="B971" s="81" t="str">
        <f t="shared" si="85"/>
        <v>1194</v>
      </c>
      <c r="C971" s="126" t="str">
        <f t="shared" si="83"/>
        <v>1189-1194</v>
      </c>
      <c r="D971" s="143" t="s">
        <v>449</v>
      </c>
      <c r="E971" s="160" t="s">
        <v>3</v>
      </c>
      <c r="F971" s="192" t="s">
        <v>138</v>
      </c>
      <c r="G971" s="111">
        <f t="shared" si="84"/>
        <v>6</v>
      </c>
      <c r="H971" s="184">
        <v>6</v>
      </c>
      <c r="I971" s="111"/>
      <c r="J971" s="109"/>
    </row>
    <row r="972" spans="1:10" ht="12.75">
      <c r="A972" s="81" t="str">
        <f t="shared" si="82"/>
        <v>1195</v>
      </c>
      <c r="B972" s="81" t="str">
        <f t="shared" si="85"/>
        <v>1217</v>
      </c>
      <c r="C972" s="126" t="str">
        <f t="shared" si="83"/>
        <v>1195-1217</v>
      </c>
      <c r="D972" s="143" t="s">
        <v>450</v>
      </c>
      <c r="E972" s="160" t="s">
        <v>3</v>
      </c>
      <c r="F972" s="192" t="s">
        <v>138</v>
      </c>
      <c r="G972" s="111">
        <f t="shared" si="84"/>
        <v>23</v>
      </c>
      <c r="H972" s="184">
        <v>17</v>
      </c>
      <c r="I972" s="111">
        <v>6</v>
      </c>
      <c r="J972" s="109"/>
    </row>
    <row r="973" spans="1:10" ht="12.75">
      <c r="A973" s="81" t="str">
        <f t="shared" si="82"/>
        <v>1218</v>
      </c>
      <c r="B973" s="81" t="str">
        <f t="shared" si="85"/>
        <v>1219</v>
      </c>
      <c r="C973" s="126" t="str">
        <f t="shared" si="83"/>
        <v>1218-1219</v>
      </c>
      <c r="D973" s="198" t="s">
        <v>451</v>
      </c>
      <c r="E973" s="160" t="s">
        <v>3</v>
      </c>
      <c r="F973" s="192" t="s">
        <v>138</v>
      </c>
      <c r="G973" s="111">
        <f t="shared" si="84"/>
        <v>2</v>
      </c>
      <c r="H973" s="110"/>
      <c r="I973" s="111">
        <v>2</v>
      </c>
      <c r="J973" s="109"/>
    </row>
    <row r="974" spans="1:10" ht="12.75">
      <c r="A974" s="81" t="str">
        <f t="shared" si="82"/>
        <v>1220</v>
      </c>
      <c r="B974" s="81" t="str">
        <f t="shared" si="85"/>
        <v>1226</v>
      </c>
      <c r="C974" s="126" t="str">
        <f t="shared" si="83"/>
        <v>1220-1226</v>
      </c>
      <c r="D974" s="143" t="s">
        <v>437</v>
      </c>
      <c r="E974" s="115" t="s">
        <v>3</v>
      </c>
      <c r="F974" s="155" t="s">
        <v>138</v>
      </c>
      <c r="G974" s="111">
        <f t="shared" si="84"/>
        <v>7</v>
      </c>
      <c r="H974" s="199">
        <v>7</v>
      </c>
      <c r="I974" s="200"/>
      <c r="J974" s="201"/>
    </row>
    <row r="975" spans="1:10" ht="12.75">
      <c r="A975" s="202" t="str">
        <f t="shared" si="82"/>
        <v> </v>
      </c>
      <c r="B975" s="202" t="str">
        <f t="shared" si="85"/>
        <v>1298</v>
      </c>
      <c r="C975" s="171"/>
      <c r="D975" s="16" t="s">
        <v>235</v>
      </c>
      <c r="E975" s="103"/>
      <c r="F975" s="91"/>
      <c r="G975" s="12">
        <f t="shared" si="84"/>
        <v>72</v>
      </c>
      <c r="H975" s="11">
        <f>SUM(H966:H974)</f>
        <v>53</v>
      </c>
      <c r="I975" s="11">
        <f>SUM(I966:I974)</f>
        <v>19</v>
      </c>
      <c r="J975" s="12"/>
    </row>
    <row r="976" spans="1:10" ht="12.75">
      <c r="A976" s="81"/>
      <c r="B976" s="81"/>
      <c r="C976" s="170"/>
      <c r="D976" s="16" t="s">
        <v>232</v>
      </c>
      <c r="E976" s="107"/>
      <c r="F976" s="109"/>
      <c r="G976" s="12">
        <f t="shared" si="84"/>
        <v>640</v>
      </c>
      <c r="H976" s="11">
        <f>SUM(H746+H769+H783+H803+H816+H835+H851+H871+H886+H904+H920+H939+H975)</f>
        <v>464</v>
      </c>
      <c r="I976" s="11">
        <f>SUM(I746+I769+I783+I803+I816+I835+I851+I871+I886+I904+I920+I939+I975)</f>
        <v>176</v>
      </c>
      <c r="J976" s="11"/>
    </row>
    <row r="977" spans="1:10" ht="12.75">
      <c r="A977" s="81"/>
      <c r="B977" s="81"/>
      <c r="C977" s="148"/>
      <c r="D977" s="17"/>
      <c r="E977" s="122"/>
      <c r="F977" s="110"/>
      <c r="G977" s="4"/>
      <c r="H977" s="4"/>
      <c r="I977" s="4"/>
      <c r="J977" s="4"/>
    </row>
    <row r="978" spans="1:10" ht="12.75">
      <c r="A978" s="81"/>
      <c r="B978" s="81"/>
      <c r="C978" s="148"/>
      <c r="D978" s="17"/>
      <c r="E978" s="122"/>
      <c r="F978" s="110"/>
      <c r="G978" s="4"/>
      <c r="H978" s="4"/>
      <c r="I978" s="4"/>
      <c r="J978" s="4"/>
    </row>
    <row r="979" spans="1:10" ht="12.75">
      <c r="A979" s="81"/>
      <c r="B979" s="81"/>
      <c r="C979" s="87" t="s">
        <v>410</v>
      </c>
      <c r="D979" s="18" t="s">
        <v>201</v>
      </c>
      <c r="E979" s="224"/>
      <c r="F979" s="224"/>
      <c r="G979" s="224"/>
      <c r="H979" s="224"/>
      <c r="I979" s="224"/>
      <c r="J979" s="226"/>
    </row>
    <row r="980" spans="1:10" ht="12.75">
      <c r="A980" s="81"/>
      <c r="B980" s="81"/>
      <c r="C980" s="152"/>
      <c r="D980" s="92" t="s">
        <v>142</v>
      </c>
      <c r="E980" s="245"/>
      <c r="F980" s="229"/>
      <c r="G980" s="21"/>
      <c r="H980" s="229"/>
      <c r="I980" s="229"/>
      <c r="J980" s="230"/>
    </row>
    <row r="981" spans="1:10" ht="12.75">
      <c r="A981" s="81"/>
      <c r="B981" s="81"/>
      <c r="C981" s="94" t="s">
        <v>285</v>
      </c>
      <c r="D981" s="326" t="s">
        <v>125</v>
      </c>
      <c r="E981" s="326" t="s">
        <v>286</v>
      </c>
      <c r="F981" s="326" t="s">
        <v>229</v>
      </c>
      <c r="G981" s="326" t="s">
        <v>126</v>
      </c>
      <c r="H981" s="326" t="s">
        <v>230</v>
      </c>
      <c r="I981" s="326"/>
      <c r="J981" s="326" t="s">
        <v>231</v>
      </c>
    </row>
    <row r="982" spans="1:10" ht="12.75">
      <c r="A982" s="81"/>
      <c r="B982" s="81"/>
      <c r="C982" s="97" t="s">
        <v>124</v>
      </c>
      <c r="D982" s="327"/>
      <c r="E982" s="327"/>
      <c r="F982" s="327"/>
      <c r="G982" s="327"/>
      <c r="H982" s="327"/>
      <c r="I982" s="326"/>
      <c r="J982" s="327"/>
    </row>
    <row r="983" spans="1:10" ht="12.75">
      <c r="A983" s="81"/>
      <c r="B983" s="81"/>
      <c r="C983" s="99" t="s">
        <v>129</v>
      </c>
      <c r="D983" s="327"/>
      <c r="E983" s="327"/>
      <c r="F983" s="327"/>
      <c r="G983" s="326"/>
      <c r="H983" s="50" t="s">
        <v>130</v>
      </c>
      <c r="I983" s="50" t="s">
        <v>131</v>
      </c>
      <c r="J983" s="326"/>
    </row>
    <row r="984" spans="1:10" ht="12.75">
      <c r="A984" s="81" t="str">
        <f>IF(AND(OR(E984&gt;0,E984&lt;&gt;""),G984&gt;1),RIGHT(10000+B984-G984+1,4)," ")</f>
        <v> </v>
      </c>
      <c r="B984" s="81" t="str">
        <f>IF(OR(E974&lt;0,E974&lt;&gt;""),RIGHT(10000+B974+G984,4),B974)</f>
        <v>1227</v>
      </c>
      <c r="C984" s="126" t="str">
        <f>IF(E984&gt;" ",IF(A984&lt;&gt;" ",CONCATENATE(A984,"-",B984),B984)," ")</f>
        <v>1227</v>
      </c>
      <c r="D984" s="143" t="s">
        <v>404</v>
      </c>
      <c r="E984" s="105" t="s">
        <v>1</v>
      </c>
      <c r="F984" s="106" t="s">
        <v>133</v>
      </c>
      <c r="G984" s="91">
        <f>SUM(H984+I984)</f>
        <v>1</v>
      </c>
      <c r="H984" s="110"/>
      <c r="I984" s="106">
        <v>1</v>
      </c>
      <c r="J984" s="109"/>
    </row>
    <row r="985" spans="1:10" ht="12.75">
      <c r="A985" s="81" t="str">
        <f>IF(AND(OR(E985&gt;0,E985&lt;&gt;""),G985&gt;1),RIGHT(10000+B985-G985+1,4)," ")</f>
        <v>1228</v>
      </c>
      <c r="B985" s="81" t="str">
        <f>IF(OR(E984&lt;0,E984&lt;&gt;""),RIGHT(10000+B984+G985,4),B984)</f>
        <v>1299</v>
      </c>
      <c r="C985" s="126" t="str">
        <f>IF(E985&gt;" ",IF(A985&lt;&gt;" ",CONCATENATE(A985,"-",B985),B985)," ")</f>
        <v>1228-1299</v>
      </c>
      <c r="D985" s="143" t="s">
        <v>349</v>
      </c>
      <c r="E985" s="160" t="s">
        <v>2</v>
      </c>
      <c r="F985" s="111" t="s">
        <v>136</v>
      </c>
      <c r="G985" s="109">
        <f>SUM(H985+I985)</f>
        <v>72</v>
      </c>
      <c r="H985" s="110">
        <v>72</v>
      </c>
      <c r="I985" s="111"/>
      <c r="J985" s="109"/>
    </row>
    <row r="986" spans="1:10" ht="12.75">
      <c r="A986" s="81" t="str">
        <f>IF(AND(OR(E986&gt;0,E986&lt;&gt;""),G986&gt;1),RIGHT(10000+B986-G986+1,4)," ")</f>
        <v> </v>
      </c>
      <c r="B986" s="81" t="str">
        <f>IF(OR(E985&lt;0,E985&lt;&gt;""),RIGHT(10000+B985+G986,4),B985)</f>
        <v>1300</v>
      </c>
      <c r="C986" s="126" t="str">
        <f>IF(E986&gt;" ",IF(A986&lt;&gt;" ",CONCATENATE(A986,"-",B986),B986)," ")</f>
        <v>1300</v>
      </c>
      <c r="D986" s="143" t="s">
        <v>453</v>
      </c>
      <c r="E986" s="115" t="s">
        <v>3</v>
      </c>
      <c r="F986" s="119" t="s">
        <v>138</v>
      </c>
      <c r="G986" s="109">
        <f>SUM(H986+I986)</f>
        <v>1</v>
      </c>
      <c r="H986" s="184">
        <v>1</v>
      </c>
      <c r="I986" s="111"/>
      <c r="J986" s="109"/>
    </row>
    <row r="987" spans="1:10" ht="12.75">
      <c r="A987" s="81"/>
      <c r="B987" s="81"/>
      <c r="C987" s="175"/>
      <c r="D987" s="176" t="s">
        <v>234</v>
      </c>
      <c r="E987" s="122"/>
      <c r="F987" s="110"/>
      <c r="G987" s="177">
        <f>SUM(H987+I987)</f>
        <v>74</v>
      </c>
      <c r="H987" s="178">
        <f>SUM(H984:H986)</f>
        <v>73</v>
      </c>
      <c r="I987" s="178">
        <f>SUM(I984:I986)</f>
        <v>1</v>
      </c>
      <c r="J987" s="190"/>
    </row>
    <row r="988" spans="1:10" ht="12.75">
      <c r="A988" s="81"/>
      <c r="B988" s="81"/>
      <c r="C988" s="148"/>
      <c r="D988" s="17"/>
      <c r="E988" s="122"/>
      <c r="F988" s="110"/>
      <c r="G988" s="4"/>
      <c r="H988" s="4"/>
      <c r="I988" s="4"/>
      <c r="J988" s="4"/>
    </row>
    <row r="989" spans="1:10" ht="12.75">
      <c r="A989" s="81"/>
      <c r="B989" s="81"/>
      <c r="C989" s="148"/>
      <c r="D989" s="17"/>
      <c r="E989" s="122"/>
      <c r="F989" s="110"/>
      <c r="G989" s="4"/>
      <c r="H989" s="4"/>
      <c r="I989" s="4"/>
      <c r="J989" s="4"/>
    </row>
    <row r="990" spans="1:10" ht="12.75">
      <c r="A990" s="81"/>
      <c r="B990" s="81"/>
      <c r="C990" s="148"/>
      <c r="D990" s="17"/>
      <c r="E990" s="122"/>
      <c r="F990" s="110"/>
      <c r="G990" s="4"/>
      <c r="H990" s="4"/>
      <c r="I990" s="4"/>
      <c r="J990" s="4"/>
    </row>
    <row r="991" spans="1:10" ht="12.75">
      <c r="A991" s="81"/>
      <c r="B991" s="81"/>
      <c r="C991" s="148"/>
      <c r="D991" s="17"/>
      <c r="E991" s="122"/>
      <c r="F991" s="110"/>
      <c r="G991" s="4"/>
      <c r="H991" s="4"/>
      <c r="I991" s="4"/>
      <c r="J991" s="4"/>
    </row>
    <row r="992" spans="1:10" ht="12.75">
      <c r="A992" s="81"/>
      <c r="B992" s="81"/>
      <c r="C992" s="148"/>
      <c r="D992" s="17"/>
      <c r="E992" s="122"/>
      <c r="F992" s="110"/>
      <c r="G992" s="4"/>
      <c r="H992" s="4"/>
      <c r="I992" s="4"/>
      <c r="J992" s="4"/>
    </row>
    <row r="993" spans="1:10" ht="12.75">
      <c r="A993" s="81"/>
      <c r="B993" s="81"/>
      <c r="C993" s="148"/>
      <c r="D993" s="17"/>
      <c r="E993" s="122"/>
      <c r="F993" s="110"/>
      <c r="G993" s="4"/>
      <c r="H993" s="4"/>
      <c r="I993" s="4"/>
      <c r="J993" s="4"/>
    </row>
    <row r="994" spans="1:10" ht="12.75">
      <c r="A994" s="81"/>
      <c r="B994" s="81"/>
      <c r="C994" s="148"/>
      <c r="D994" s="17"/>
      <c r="E994" s="122"/>
      <c r="F994" s="110"/>
      <c r="G994" s="4"/>
      <c r="H994" s="4"/>
      <c r="I994" s="4"/>
      <c r="J994" s="4"/>
    </row>
    <row r="995" spans="1:10" ht="12.75">
      <c r="A995" s="81"/>
      <c r="B995" s="81"/>
      <c r="C995" s="158" t="s">
        <v>410</v>
      </c>
      <c r="D995" s="244" t="s">
        <v>201</v>
      </c>
      <c r="E995" s="241"/>
      <c r="F995" s="241"/>
      <c r="G995" s="241"/>
      <c r="H995" s="241"/>
      <c r="I995" s="241"/>
      <c r="J995" s="242"/>
    </row>
    <row r="996" spans="1:10" ht="12.75">
      <c r="A996" s="81"/>
      <c r="B996" s="81"/>
      <c r="C996" s="97" t="s">
        <v>415</v>
      </c>
      <c r="D996" s="233" t="s">
        <v>202</v>
      </c>
      <c r="E996" s="234"/>
      <c r="F996" s="234"/>
      <c r="G996" s="102"/>
      <c r="H996" s="234"/>
      <c r="I996" s="234"/>
      <c r="J996" s="236"/>
    </row>
    <row r="997" spans="1:10" ht="12.75">
      <c r="A997" s="81"/>
      <c r="B997" s="81"/>
      <c r="C997" s="94" t="s">
        <v>285</v>
      </c>
      <c r="D997" s="326" t="s">
        <v>125</v>
      </c>
      <c r="E997" s="326" t="s">
        <v>286</v>
      </c>
      <c r="F997" s="326" t="s">
        <v>229</v>
      </c>
      <c r="G997" s="326" t="s">
        <v>126</v>
      </c>
      <c r="H997" s="326" t="s">
        <v>230</v>
      </c>
      <c r="I997" s="326"/>
      <c r="J997" s="326" t="s">
        <v>231</v>
      </c>
    </row>
    <row r="998" spans="1:10" ht="12.75">
      <c r="A998" s="81"/>
      <c r="B998" s="81"/>
      <c r="C998" s="97" t="s">
        <v>124</v>
      </c>
      <c r="D998" s="327"/>
      <c r="E998" s="327"/>
      <c r="F998" s="327"/>
      <c r="G998" s="327"/>
      <c r="H998" s="327"/>
      <c r="I998" s="326"/>
      <c r="J998" s="327"/>
    </row>
    <row r="999" spans="1:10" ht="12.75">
      <c r="A999" s="81"/>
      <c r="B999" s="81"/>
      <c r="C999" s="99" t="s">
        <v>129</v>
      </c>
      <c r="D999" s="327"/>
      <c r="E999" s="327"/>
      <c r="F999" s="327"/>
      <c r="G999" s="326"/>
      <c r="H999" s="50" t="s">
        <v>130</v>
      </c>
      <c r="I999" s="50" t="s">
        <v>131</v>
      </c>
      <c r="J999" s="326"/>
    </row>
    <row r="1000" spans="1:10" ht="12.75">
      <c r="A1000" s="81" t="str">
        <f aca="true" t="shared" si="86" ref="A1000:A1005">IF(AND(OR(E1000&gt;0,E1000&lt;&gt;""),G1000&gt;1),RIGHT(10000+B1000-G1000+1,4)," ")</f>
        <v> </v>
      </c>
      <c r="B1000" s="81" t="str">
        <f>IF(OR(E986&lt;0,E986&lt;&gt;""),RIGHT(10000+B986+G1000,4),B986)</f>
        <v>1301</v>
      </c>
      <c r="C1000" s="126" t="str">
        <f aca="true" t="shared" si="87" ref="C1000:C1005">IF(E1000&gt;" ",IF(A1000&lt;&gt;" ",CONCATENATE(A1000,"-",B1000),B1000)," ")</f>
        <v>1301</v>
      </c>
      <c r="D1000" s="146" t="s">
        <v>373</v>
      </c>
      <c r="E1000" s="105" t="s">
        <v>4</v>
      </c>
      <c r="F1000" s="106" t="s">
        <v>263</v>
      </c>
      <c r="G1000" s="106">
        <f aca="true" t="shared" si="88" ref="G1000:G1006">SUM(H1000+I1000)</f>
        <v>1</v>
      </c>
      <c r="H1000" s="110"/>
      <c r="I1000" s="106">
        <v>1</v>
      </c>
      <c r="J1000" s="109"/>
    </row>
    <row r="1001" spans="1:10" ht="12.75">
      <c r="A1001" s="81" t="str">
        <f t="shared" si="86"/>
        <v>1302</v>
      </c>
      <c r="B1001" s="81" t="str">
        <f>IF(OR(E1000&lt;0,E1000&lt;&gt;""),RIGHT(10000+B1000+G1001,4),B1000)</f>
        <v>1307</v>
      </c>
      <c r="C1001" s="126" t="str">
        <f t="shared" si="87"/>
        <v>1302-1307</v>
      </c>
      <c r="D1001" s="112" t="s">
        <v>349</v>
      </c>
      <c r="E1001" s="160" t="s">
        <v>2</v>
      </c>
      <c r="F1001" s="111" t="s">
        <v>136</v>
      </c>
      <c r="G1001" s="111">
        <f t="shared" si="88"/>
        <v>6</v>
      </c>
      <c r="H1001" s="110">
        <v>2</v>
      </c>
      <c r="I1001" s="111">
        <v>4</v>
      </c>
      <c r="J1001" s="109"/>
    </row>
    <row r="1002" spans="1:10" ht="12.75">
      <c r="A1002" s="81" t="str">
        <f t="shared" si="86"/>
        <v> </v>
      </c>
      <c r="B1002" s="81" t="str">
        <f>IF(OR(E1001&lt;0,E1001&lt;&gt;""),RIGHT(10000+B1001+G1002,4),B1001)</f>
        <v>1308</v>
      </c>
      <c r="C1002" s="126" t="str">
        <f t="shared" si="87"/>
        <v>1308</v>
      </c>
      <c r="D1002" s="112" t="s">
        <v>454</v>
      </c>
      <c r="E1002" s="160" t="s">
        <v>2</v>
      </c>
      <c r="F1002" s="111" t="s">
        <v>136</v>
      </c>
      <c r="G1002" s="111">
        <f t="shared" si="88"/>
        <v>1</v>
      </c>
      <c r="H1002" s="109">
        <v>1</v>
      </c>
      <c r="I1002" s="203"/>
      <c r="J1002" s="111"/>
    </row>
    <row r="1003" spans="1:10" ht="12.75">
      <c r="A1003" s="81" t="str">
        <f t="shared" si="86"/>
        <v> </v>
      </c>
      <c r="B1003" s="81" t="str">
        <f>IF(OR(E1002&lt;0,E1002&lt;&gt;""),RIGHT(10000+B1002+G1003,4),B1002)</f>
        <v>1309</v>
      </c>
      <c r="C1003" s="126" t="str">
        <f t="shared" si="87"/>
        <v>1309</v>
      </c>
      <c r="D1003" s="143" t="s">
        <v>455</v>
      </c>
      <c r="E1003" s="160" t="s">
        <v>3</v>
      </c>
      <c r="F1003" s="203" t="s">
        <v>138</v>
      </c>
      <c r="G1003" s="111">
        <f t="shared" si="88"/>
        <v>1</v>
      </c>
      <c r="H1003" s="110">
        <v>1</v>
      </c>
      <c r="I1003" s="111"/>
      <c r="J1003" s="109"/>
    </row>
    <row r="1004" spans="1:10" ht="12.75">
      <c r="A1004" s="81" t="str">
        <f t="shared" si="86"/>
        <v>1310</v>
      </c>
      <c r="B1004" s="81" t="str">
        <f>IF(OR(E1003&lt;0,E1003&lt;&gt;""),RIGHT(10000+B1003+G1004,4),B1003)</f>
        <v>1314</v>
      </c>
      <c r="C1004" s="126" t="str">
        <f t="shared" si="87"/>
        <v>1310-1314</v>
      </c>
      <c r="D1004" s="198" t="s">
        <v>451</v>
      </c>
      <c r="E1004" s="160" t="s">
        <v>3</v>
      </c>
      <c r="F1004" s="203" t="s">
        <v>138</v>
      </c>
      <c r="G1004" s="111">
        <f t="shared" si="88"/>
        <v>5</v>
      </c>
      <c r="H1004" s="110"/>
      <c r="I1004" s="111">
        <v>5</v>
      </c>
      <c r="J1004" s="109"/>
    </row>
    <row r="1005" spans="1:10" ht="12.75">
      <c r="A1005" s="81" t="str">
        <f t="shared" si="86"/>
        <v> </v>
      </c>
      <c r="B1005" s="81" t="str">
        <f>IF(OR(E1004&lt;0,E1004&lt;&gt;""),RIGHT(10000+B1004+G1005,4),B1004)</f>
        <v>1315</v>
      </c>
      <c r="C1005" s="126" t="str">
        <f t="shared" si="87"/>
        <v>1315</v>
      </c>
      <c r="D1005" s="136" t="s">
        <v>456</v>
      </c>
      <c r="E1005" s="115" t="s">
        <v>3</v>
      </c>
      <c r="F1005" s="119" t="s">
        <v>138</v>
      </c>
      <c r="G1005" s="119">
        <f t="shared" si="88"/>
        <v>1</v>
      </c>
      <c r="H1005" s="109">
        <v>1</v>
      </c>
      <c r="I1005" s="114"/>
      <c r="J1005" s="109"/>
    </row>
    <row r="1006" spans="1:10" ht="12.75">
      <c r="A1006" s="81"/>
      <c r="B1006" s="81"/>
      <c r="C1006" s="147"/>
      <c r="D1006" s="16" t="s">
        <v>235</v>
      </c>
      <c r="E1006" s="122"/>
      <c r="F1006" s="110"/>
      <c r="G1006" s="11">
        <f t="shared" si="88"/>
        <v>15</v>
      </c>
      <c r="H1006" s="123">
        <f>SUM(H1000:H1005)</f>
        <v>5</v>
      </c>
      <c r="I1006" s="11">
        <f>SUM(I1000:I1005)</f>
        <v>10</v>
      </c>
      <c r="J1006" s="12"/>
    </row>
    <row r="1007" spans="1:10" ht="12.75">
      <c r="A1007" s="81"/>
      <c r="B1007" s="81"/>
      <c r="C1007" s="148"/>
      <c r="D1007" s="17"/>
      <c r="E1007" s="122"/>
      <c r="F1007" s="110"/>
      <c r="G1007" s="4"/>
      <c r="H1007" s="4"/>
      <c r="I1007" s="4"/>
      <c r="J1007" s="4"/>
    </row>
    <row r="1008" spans="1:10" ht="12.75">
      <c r="A1008" s="81"/>
      <c r="B1008" s="81"/>
      <c r="C1008" s="148"/>
      <c r="D1008" s="17"/>
      <c r="E1008" s="122"/>
      <c r="F1008" s="110"/>
      <c r="G1008" s="4"/>
      <c r="H1008" s="4"/>
      <c r="I1008" s="4"/>
      <c r="J1008" s="4"/>
    </row>
    <row r="1009" spans="1:10" ht="12.75">
      <c r="A1009" s="81"/>
      <c r="B1009" s="81"/>
      <c r="C1009" s="137" t="s">
        <v>410</v>
      </c>
      <c r="D1009" s="244" t="s">
        <v>201</v>
      </c>
      <c r="E1009" s="241"/>
      <c r="F1009" s="241"/>
      <c r="G1009" s="241"/>
      <c r="H1009" s="241"/>
      <c r="I1009" s="241"/>
      <c r="J1009" s="242"/>
    </row>
    <row r="1010" spans="1:10" ht="12.75">
      <c r="A1010" s="81"/>
      <c r="B1010" s="81"/>
      <c r="C1010" s="97" t="s">
        <v>423</v>
      </c>
      <c r="D1010" s="233" t="s">
        <v>203</v>
      </c>
      <c r="E1010" s="234"/>
      <c r="F1010" s="234"/>
      <c r="G1010" s="102"/>
      <c r="H1010" s="234"/>
      <c r="I1010" s="234"/>
      <c r="J1010" s="236"/>
    </row>
    <row r="1011" spans="1:10" ht="12.75">
      <c r="A1011" s="81"/>
      <c r="B1011" s="81"/>
      <c r="C1011" s="94" t="s">
        <v>285</v>
      </c>
      <c r="D1011" s="326" t="s">
        <v>125</v>
      </c>
      <c r="E1011" s="326" t="s">
        <v>286</v>
      </c>
      <c r="F1011" s="326" t="s">
        <v>229</v>
      </c>
      <c r="G1011" s="326" t="s">
        <v>126</v>
      </c>
      <c r="H1011" s="326" t="s">
        <v>230</v>
      </c>
      <c r="I1011" s="326"/>
      <c r="J1011" s="326" t="s">
        <v>231</v>
      </c>
    </row>
    <row r="1012" spans="1:10" ht="12.75">
      <c r="A1012" s="81"/>
      <c r="B1012" s="81"/>
      <c r="C1012" s="97" t="s">
        <v>124</v>
      </c>
      <c r="D1012" s="327"/>
      <c r="E1012" s="327"/>
      <c r="F1012" s="327"/>
      <c r="G1012" s="327"/>
      <c r="H1012" s="327"/>
      <c r="I1012" s="326"/>
      <c r="J1012" s="327"/>
    </row>
    <row r="1013" spans="1:10" ht="12.75">
      <c r="A1013" s="81"/>
      <c r="B1013" s="81"/>
      <c r="C1013" s="99" t="s">
        <v>129</v>
      </c>
      <c r="D1013" s="327"/>
      <c r="E1013" s="327"/>
      <c r="F1013" s="327"/>
      <c r="G1013" s="326"/>
      <c r="H1013" s="50" t="s">
        <v>130</v>
      </c>
      <c r="I1013" s="50" t="s">
        <v>131</v>
      </c>
      <c r="J1013" s="326"/>
    </row>
    <row r="1014" spans="1:10" ht="12.75">
      <c r="A1014" s="81" t="str">
        <f>IF(AND(OR(E1014&gt;0,E1014&lt;&gt;""),G1014&gt;1),RIGHT(10000+B1014-G1014+1,4)," ")</f>
        <v> </v>
      </c>
      <c r="B1014" s="81" t="str">
        <f>IF(OR(E1005&lt;0,E1005&lt;&gt;""),RIGHT(10000+B1005+G1014,4),B1005)</f>
        <v>1316</v>
      </c>
      <c r="C1014" s="126" t="str">
        <f>IF(E1014&gt;" ",IF(A1014&lt;&gt;" ",CONCATENATE(A1014,"-",B1014),B1014)," ")</f>
        <v>1316</v>
      </c>
      <c r="D1014" s="143" t="s">
        <v>363</v>
      </c>
      <c r="E1014" s="105" t="s">
        <v>4</v>
      </c>
      <c r="F1014" s="106" t="s">
        <v>263</v>
      </c>
      <c r="G1014" s="106">
        <f aca="true" t="shared" si="89" ref="G1014:G1019">SUM(H1014+I1014)</f>
        <v>1</v>
      </c>
      <c r="H1014" s="110"/>
      <c r="I1014" s="106">
        <v>1</v>
      </c>
      <c r="J1014" s="109"/>
    </row>
    <row r="1015" spans="1:10" ht="12.75">
      <c r="A1015" s="81" t="str">
        <f>IF(AND(OR(E1015&gt;0,E1015&lt;&gt;""),G1015&gt;1),RIGHT(10000+B1015-G1015+1,4)," ")</f>
        <v> </v>
      </c>
      <c r="B1015" s="81" t="str">
        <f>IF(OR(E1014&lt;0,E1014&lt;&gt;""),RIGHT(10000+B1014+G1015,4),B1014)</f>
        <v>1317</v>
      </c>
      <c r="C1015" s="126" t="str">
        <f>IF(E1015&gt;" ",IF(A1015&lt;&gt;" ",CONCATENATE(A1015,"-",B1015),B1015)," ")</f>
        <v>1317</v>
      </c>
      <c r="D1015" s="143" t="s">
        <v>364</v>
      </c>
      <c r="E1015" s="160" t="s">
        <v>2</v>
      </c>
      <c r="F1015" s="110" t="s">
        <v>136</v>
      </c>
      <c r="G1015" s="111">
        <f t="shared" si="89"/>
        <v>1</v>
      </c>
      <c r="H1015" s="110">
        <v>1</v>
      </c>
      <c r="I1015" s="111"/>
      <c r="J1015" s="109"/>
    </row>
    <row r="1016" spans="1:10" ht="12.75">
      <c r="A1016" s="81" t="str">
        <f>IF(AND(OR(E1016&gt;0,E1016&lt;&gt;""),G1016&gt;1),RIGHT(10000+B1016-G1016+1,4)," ")</f>
        <v> </v>
      </c>
      <c r="B1016" s="81" t="str">
        <f>IF(OR(E1015&lt;0,E1015&lt;&gt;""),RIGHT(10000+B1015+G1016,4),B1015)</f>
        <v>1318</v>
      </c>
      <c r="C1016" s="126" t="str">
        <f>IF(E1016&gt;" ",IF(A1016&lt;&gt;" ",CONCATENATE(A1016,"-",B1016),B1016)," ")</f>
        <v>1318</v>
      </c>
      <c r="D1016" s="143" t="s">
        <v>374</v>
      </c>
      <c r="E1016" s="160" t="s">
        <v>2</v>
      </c>
      <c r="F1016" s="110" t="s">
        <v>136</v>
      </c>
      <c r="G1016" s="111">
        <f t="shared" si="89"/>
        <v>1</v>
      </c>
      <c r="H1016" s="110">
        <v>1</v>
      </c>
      <c r="I1016" s="111"/>
      <c r="J1016" s="109"/>
    </row>
    <row r="1017" spans="1:10" ht="12.75">
      <c r="A1017" s="81" t="str">
        <f>IF(AND(OR(E1017&gt;0,E1017&lt;&gt;""),G1017&gt;1),RIGHT(10000+B1017-G1017+1,4)," ")</f>
        <v>1319</v>
      </c>
      <c r="B1017" s="81" t="str">
        <f>IF(OR(E1016&lt;0,E1016&lt;&gt;""),RIGHT(10000+B1016+G1017,4),B1016)</f>
        <v>1324</v>
      </c>
      <c r="C1017" s="126" t="str">
        <f>IF(E1017&gt;" ",IF(A1017&lt;&gt;" ",CONCATENATE(A1017,"-",B1017),B1017)," ")</f>
        <v>1319-1324</v>
      </c>
      <c r="D1017" s="143" t="s">
        <v>375</v>
      </c>
      <c r="E1017" s="154" t="s">
        <v>2</v>
      </c>
      <c r="F1017" s="117" t="s">
        <v>136</v>
      </c>
      <c r="G1017" s="111">
        <f t="shared" si="89"/>
        <v>6</v>
      </c>
      <c r="H1017" s="110">
        <v>4</v>
      </c>
      <c r="I1017" s="111">
        <v>2</v>
      </c>
      <c r="J1017" s="109"/>
    </row>
    <row r="1018" spans="1:10" ht="12.75">
      <c r="A1018" s="81"/>
      <c r="B1018" s="81"/>
      <c r="C1018" s="147"/>
      <c r="D1018" s="16" t="s">
        <v>235</v>
      </c>
      <c r="E1018" s="122"/>
      <c r="F1018" s="110"/>
      <c r="G1018" s="11">
        <f t="shared" si="89"/>
        <v>9</v>
      </c>
      <c r="H1018" s="123">
        <f>SUM(H1014:H1017)</f>
        <v>6</v>
      </c>
      <c r="I1018" s="11">
        <f>SUM(I1014:I1017)</f>
        <v>3</v>
      </c>
      <c r="J1018" s="12"/>
    </row>
    <row r="1019" spans="1:10" ht="12.75">
      <c r="A1019" s="81"/>
      <c r="B1019" s="81"/>
      <c r="C1019" s="147"/>
      <c r="D1019" s="16" t="s">
        <v>232</v>
      </c>
      <c r="E1019" s="122"/>
      <c r="F1019" s="110"/>
      <c r="G1019" s="11">
        <f t="shared" si="89"/>
        <v>98</v>
      </c>
      <c r="H1019" s="11">
        <f>SUM(H987+H1006+H1018)</f>
        <v>84</v>
      </c>
      <c r="I1019" s="11">
        <f>SUM(I987+I1006+I1018)</f>
        <v>14</v>
      </c>
      <c r="J1019" s="11"/>
    </row>
    <row r="1020" spans="1:10" ht="12.75">
      <c r="A1020" s="81"/>
      <c r="B1020" s="81"/>
      <c r="C1020" s="148"/>
      <c r="D1020" s="17"/>
      <c r="E1020" s="122"/>
      <c r="F1020" s="110"/>
      <c r="G1020" s="4"/>
      <c r="H1020" s="4"/>
      <c r="I1020" s="4"/>
      <c r="J1020" s="4"/>
    </row>
    <row r="1021" spans="1:10" ht="12.75">
      <c r="A1021" s="81"/>
      <c r="B1021" s="81"/>
      <c r="C1021" s="148"/>
      <c r="D1021" s="17"/>
      <c r="E1021" s="122"/>
      <c r="F1021" s="110"/>
      <c r="G1021" s="4"/>
      <c r="H1021" s="4"/>
      <c r="I1021" s="4"/>
      <c r="J1021" s="4"/>
    </row>
    <row r="1022" spans="1:10" ht="12.75">
      <c r="A1022" s="81"/>
      <c r="B1022" s="81"/>
      <c r="C1022" s="148"/>
      <c r="D1022" s="17"/>
      <c r="E1022" s="122"/>
      <c r="F1022" s="110"/>
      <c r="G1022" s="4"/>
      <c r="H1022" s="4"/>
      <c r="I1022" s="4"/>
      <c r="J1022" s="4"/>
    </row>
    <row r="1023" spans="1:10" ht="12.75">
      <c r="A1023" s="81"/>
      <c r="B1023" s="81"/>
      <c r="C1023" s="148"/>
      <c r="D1023" s="17"/>
      <c r="E1023" s="122"/>
      <c r="F1023" s="110"/>
      <c r="G1023" s="4"/>
      <c r="H1023" s="4"/>
      <c r="I1023" s="4"/>
      <c r="J1023" s="4"/>
    </row>
    <row r="1024" spans="1:10" ht="12.75">
      <c r="A1024" s="81"/>
      <c r="B1024" s="81"/>
      <c r="C1024" s="148"/>
      <c r="D1024" s="17"/>
      <c r="E1024" s="122"/>
      <c r="F1024" s="110"/>
      <c r="G1024" s="4"/>
      <c r="H1024" s="4"/>
      <c r="I1024" s="4"/>
      <c r="J1024" s="4"/>
    </row>
    <row r="1025" spans="1:10" ht="12.75">
      <c r="A1025" s="81"/>
      <c r="B1025" s="81"/>
      <c r="C1025" s="148"/>
      <c r="D1025" s="17"/>
      <c r="E1025" s="122"/>
      <c r="F1025" s="110"/>
      <c r="G1025" s="4"/>
      <c r="H1025" s="4"/>
      <c r="I1025" s="4"/>
      <c r="J1025" s="4"/>
    </row>
    <row r="1026" spans="1:10" ht="12.75">
      <c r="A1026" s="81"/>
      <c r="B1026" s="81"/>
      <c r="C1026" s="148"/>
      <c r="D1026" s="17"/>
      <c r="E1026" s="122"/>
      <c r="F1026" s="110"/>
      <c r="G1026" s="4"/>
      <c r="H1026" s="4"/>
      <c r="I1026" s="4"/>
      <c r="J1026" s="4"/>
    </row>
    <row r="1027" spans="1:10" ht="12.75">
      <c r="A1027" s="81"/>
      <c r="B1027" s="81"/>
      <c r="C1027" s="148"/>
      <c r="D1027" s="17"/>
      <c r="E1027" s="122"/>
      <c r="F1027" s="110"/>
      <c r="G1027" s="4"/>
      <c r="H1027" s="4"/>
      <c r="I1027" s="4"/>
      <c r="J1027" s="4"/>
    </row>
    <row r="1028" spans="1:10" ht="12.75">
      <c r="A1028" s="81"/>
      <c r="B1028" s="81"/>
      <c r="C1028" s="148"/>
      <c r="D1028" s="17"/>
      <c r="E1028" s="122"/>
      <c r="F1028" s="110"/>
      <c r="G1028" s="4"/>
      <c r="H1028" s="4"/>
      <c r="I1028" s="4"/>
      <c r="J1028" s="4"/>
    </row>
    <row r="1029" spans="1:10" ht="12.75">
      <c r="A1029" s="81"/>
      <c r="B1029" s="81"/>
      <c r="C1029" s="87" t="s">
        <v>452</v>
      </c>
      <c r="D1029" s="237" t="s">
        <v>204</v>
      </c>
      <c r="E1029" s="238"/>
      <c r="F1029" s="238"/>
      <c r="G1029" s="238"/>
      <c r="H1029" s="238"/>
      <c r="I1029" s="238"/>
      <c r="J1029" s="239"/>
    </row>
    <row r="1030" spans="1:10" ht="12.75">
      <c r="A1030" s="81"/>
      <c r="B1030" s="81"/>
      <c r="C1030" s="152"/>
      <c r="D1030" s="243" t="s">
        <v>142</v>
      </c>
      <c r="E1030" s="234"/>
      <c r="F1030" s="234"/>
      <c r="G1030" s="102"/>
      <c r="H1030" s="234"/>
      <c r="I1030" s="234"/>
      <c r="J1030" s="236"/>
    </row>
    <row r="1031" spans="1:10" ht="12.75">
      <c r="A1031" s="81"/>
      <c r="B1031" s="81"/>
      <c r="C1031" s="94" t="s">
        <v>285</v>
      </c>
      <c r="D1031" s="326" t="s">
        <v>125</v>
      </c>
      <c r="E1031" s="326" t="s">
        <v>286</v>
      </c>
      <c r="F1031" s="326" t="s">
        <v>229</v>
      </c>
      <c r="G1031" s="326" t="s">
        <v>126</v>
      </c>
      <c r="H1031" s="326" t="s">
        <v>230</v>
      </c>
      <c r="I1031" s="326"/>
      <c r="J1031" s="326" t="s">
        <v>231</v>
      </c>
    </row>
    <row r="1032" spans="1:10" ht="12.75">
      <c r="A1032" s="81"/>
      <c r="B1032" s="81"/>
      <c r="C1032" s="97" t="s">
        <v>124</v>
      </c>
      <c r="D1032" s="327"/>
      <c r="E1032" s="327"/>
      <c r="F1032" s="327"/>
      <c r="G1032" s="327"/>
      <c r="H1032" s="327"/>
      <c r="I1032" s="326"/>
      <c r="J1032" s="327"/>
    </row>
    <row r="1033" spans="1:10" ht="12.75">
      <c r="A1033" s="81"/>
      <c r="B1033" s="81"/>
      <c r="C1033" s="99" t="s">
        <v>129</v>
      </c>
      <c r="D1033" s="327"/>
      <c r="E1033" s="327"/>
      <c r="F1033" s="327"/>
      <c r="G1033" s="326"/>
      <c r="H1033" s="50" t="s">
        <v>130</v>
      </c>
      <c r="I1033" s="50" t="s">
        <v>131</v>
      </c>
      <c r="J1033" s="326"/>
    </row>
    <row r="1034" spans="1:10" ht="12.75">
      <c r="A1034" s="81" t="str">
        <f aca="true" t="shared" si="90" ref="A1034:A1042">IF(AND(OR(E1034&gt;0,E1034&lt;&gt;""),G1034&gt;1),RIGHT(10000+B1034-G1034+1,4)," ")</f>
        <v> </v>
      </c>
      <c r="B1034" s="81" t="str">
        <f>IF(OR(E1017&lt;0,E1017&lt;&gt;""),RIGHT(10000+B1017+G1034,4),B1017)</f>
        <v>1325</v>
      </c>
      <c r="C1034" s="126" t="str">
        <f aca="true" t="shared" si="91" ref="C1034:C1042">IF(E1034&gt;" ",IF(A1034&lt;&gt;" ",CONCATENATE(A1034,"-",B1034),B1034)," ")</f>
        <v>1325</v>
      </c>
      <c r="D1034" s="143" t="s">
        <v>404</v>
      </c>
      <c r="E1034" s="105" t="s">
        <v>1</v>
      </c>
      <c r="F1034" s="106" t="s">
        <v>133</v>
      </c>
      <c r="G1034" s="106">
        <f aca="true" t="shared" si="92" ref="G1034:G1043">SUM(H1034+I1034)</f>
        <v>1</v>
      </c>
      <c r="H1034" s="110"/>
      <c r="I1034" s="106">
        <v>1</v>
      </c>
      <c r="J1034" s="109"/>
    </row>
    <row r="1035" spans="1:10" ht="12.75">
      <c r="A1035" s="81" t="str">
        <f t="shared" si="90"/>
        <v> </v>
      </c>
      <c r="B1035" s="81" t="str">
        <f aca="true" t="shared" si="93" ref="B1035:B1042">IF(OR(E1034&lt;0,E1034&lt;&gt;""),RIGHT(10000+B1034+G1035,4),B1034)</f>
        <v>1326</v>
      </c>
      <c r="C1035" s="126" t="str">
        <f t="shared" si="91"/>
        <v>1326</v>
      </c>
      <c r="D1035" s="143" t="s">
        <v>364</v>
      </c>
      <c r="E1035" s="160" t="s">
        <v>2</v>
      </c>
      <c r="F1035" s="110" t="s">
        <v>136</v>
      </c>
      <c r="G1035" s="111">
        <f t="shared" si="92"/>
        <v>1</v>
      </c>
      <c r="H1035" s="110">
        <v>1</v>
      </c>
      <c r="I1035" s="111"/>
      <c r="J1035" s="109"/>
    </row>
    <row r="1036" spans="1:10" ht="12.75">
      <c r="A1036" s="81" t="str">
        <f t="shared" si="90"/>
        <v>1327</v>
      </c>
      <c r="B1036" s="81" t="str">
        <f t="shared" si="93"/>
        <v>1334</v>
      </c>
      <c r="C1036" s="126" t="str">
        <f t="shared" si="91"/>
        <v>1327-1334</v>
      </c>
      <c r="D1036" s="143" t="s">
        <v>390</v>
      </c>
      <c r="E1036" s="160" t="s">
        <v>2</v>
      </c>
      <c r="F1036" s="110" t="s">
        <v>136</v>
      </c>
      <c r="G1036" s="111">
        <f t="shared" si="92"/>
        <v>8</v>
      </c>
      <c r="H1036" s="110">
        <v>8</v>
      </c>
      <c r="I1036" s="111"/>
      <c r="J1036" s="109"/>
    </row>
    <row r="1037" spans="1:10" ht="12.75">
      <c r="A1037" s="81" t="str">
        <f t="shared" si="90"/>
        <v>1335</v>
      </c>
      <c r="B1037" s="81" t="str">
        <f t="shared" si="93"/>
        <v>1344</v>
      </c>
      <c r="C1037" s="126" t="str">
        <f t="shared" si="91"/>
        <v>1335-1344</v>
      </c>
      <c r="D1037" s="143" t="s">
        <v>365</v>
      </c>
      <c r="E1037" s="160" t="s">
        <v>2</v>
      </c>
      <c r="F1037" s="110" t="s">
        <v>136</v>
      </c>
      <c r="G1037" s="111">
        <f t="shared" si="92"/>
        <v>10</v>
      </c>
      <c r="H1037" s="203">
        <v>6</v>
      </c>
      <c r="I1037" s="111">
        <v>4</v>
      </c>
      <c r="J1037" s="109"/>
    </row>
    <row r="1038" spans="1:10" ht="12.75">
      <c r="A1038" s="81" t="str">
        <f t="shared" si="90"/>
        <v> </v>
      </c>
      <c r="B1038" s="81" t="str">
        <f t="shared" si="93"/>
        <v>1345</v>
      </c>
      <c r="C1038" s="126" t="str">
        <f t="shared" si="91"/>
        <v>1345</v>
      </c>
      <c r="D1038" s="204" t="s">
        <v>458</v>
      </c>
      <c r="E1038" s="160" t="s">
        <v>2</v>
      </c>
      <c r="F1038" s="110" t="s">
        <v>136</v>
      </c>
      <c r="G1038" s="111">
        <f t="shared" si="92"/>
        <v>1</v>
      </c>
      <c r="H1038" s="110">
        <v>1</v>
      </c>
      <c r="I1038" s="111"/>
      <c r="J1038" s="109"/>
    </row>
    <row r="1039" spans="1:10" ht="12.75">
      <c r="A1039" s="81" t="str">
        <f t="shared" si="90"/>
        <v> </v>
      </c>
      <c r="B1039" s="81" t="str">
        <f t="shared" si="93"/>
        <v>1346</v>
      </c>
      <c r="C1039" s="126" t="str">
        <f t="shared" si="91"/>
        <v>1346</v>
      </c>
      <c r="D1039" s="143" t="s">
        <v>459</v>
      </c>
      <c r="E1039" s="160" t="s">
        <v>3</v>
      </c>
      <c r="F1039" s="203" t="s">
        <v>138</v>
      </c>
      <c r="G1039" s="111">
        <f t="shared" si="92"/>
        <v>1</v>
      </c>
      <c r="H1039" s="110">
        <v>1</v>
      </c>
      <c r="I1039" s="111"/>
      <c r="J1039" s="109"/>
    </row>
    <row r="1040" spans="1:10" ht="12.75">
      <c r="A1040" s="81" t="str">
        <f t="shared" si="90"/>
        <v>1347</v>
      </c>
      <c r="B1040" s="81" t="str">
        <f t="shared" si="93"/>
        <v>1348</v>
      </c>
      <c r="C1040" s="126" t="str">
        <f t="shared" si="91"/>
        <v>1347-1348</v>
      </c>
      <c r="D1040" s="143" t="s">
        <v>460</v>
      </c>
      <c r="E1040" s="160" t="s">
        <v>3</v>
      </c>
      <c r="F1040" s="203" t="s">
        <v>138</v>
      </c>
      <c r="G1040" s="111">
        <f t="shared" si="92"/>
        <v>2</v>
      </c>
      <c r="H1040" s="110"/>
      <c r="I1040" s="111">
        <v>2</v>
      </c>
      <c r="J1040" s="109"/>
    </row>
    <row r="1041" spans="1:10" ht="12.75">
      <c r="A1041" s="81" t="str">
        <f t="shared" si="90"/>
        <v> </v>
      </c>
      <c r="B1041" s="81" t="str">
        <f t="shared" si="93"/>
        <v>1349</v>
      </c>
      <c r="C1041" s="126" t="str">
        <f t="shared" si="91"/>
        <v>1349</v>
      </c>
      <c r="D1041" s="198" t="s">
        <v>461</v>
      </c>
      <c r="E1041" s="160" t="s">
        <v>3</v>
      </c>
      <c r="F1041" s="203" t="s">
        <v>138</v>
      </c>
      <c r="G1041" s="111">
        <f t="shared" si="92"/>
        <v>1</v>
      </c>
      <c r="H1041" s="110"/>
      <c r="I1041" s="111">
        <v>1</v>
      </c>
      <c r="J1041" s="109"/>
    </row>
    <row r="1042" spans="1:10" ht="12.75">
      <c r="A1042" s="81" t="str">
        <f t="shared" si="90"/>
        <v> </v>
      </c>
      <c r="B1042" s="81" t="str">
        <f t="shared" si="93"/>
        <v>1350</v>
      </c>
      <c r="C1042" s="126" t="str">
        <f t="shared" si="91"/>
        <v>1350</v>
      </c>
      <c r="D1042" s="143" t="s">
        <v>462</v>
      </c>
      <c r="E1042" s="154" t="s">
        <v>3</v>
      </c>
      <c r="F1042" s="117" t="s">
        <v>138</v>
      </c>
      <c r="G1042" s="111">
        <f t="shared" si="92"/>
        <v>1</v>
      </c>
      <c r="H1042" s="184">
        <v>1</v>
      </c>
      <c r="I1042" s="111"/>
      <c r="J1042" s="109"/>
    </row>
    <row r="1043" spans="1:10" ht="12.75">
      <c r="A1043" s="81"/>
      <c r="B1043" s="81"/>
      <c r="C1043" s="147"/>
      <c r="D1043" s="16" t="s">
        <v>232</v>
      </c>
      <c r="E1043" s="122"/>
      <c r="F1043" s="110"/>
      <c r="G1043" s="11">
        <f t="shared" si="92"/>
        <v>26</v>
      </c>
      <c r="H1043" s="123">
        <f>SUM(H1034:H1042)</f>
        <v>18</v>
      </c>
      <c r="I1043" s="11">
        <f>SUM(I1034:I1042)</f>
        <v>8</v>
      </c>
      <c r="J1043" s="11"/>
    </row>
    <row r="1044" spans="1:10" ht="12.75">
      <c r="A1044" s="81"/>
      <c r="B1044" s="81"/>
      <c r="C1044" s="148"/>
      <c r="D1044" s="17"/>
      <c r="E1044" s="122"/>
      <c r="F1044" s="110"/>
      <c r="G1044" s="4"/>
      <c r="H1044" s="4"/>
      <c r="I1044" s="4"/>
      <c r="J1044" s="4"/>
    </row>
    <row r="1045" spans="1:10" ht="12.75">
      <c r="A1045" s="81"/>
      <c r="B1045" s="81"/>
      <c r="C1045" s="148"/>
      <c r="D1045" s="17"/>
      <c r="E1045" s="122"/>
      <c r="F1045" s="110"/>
      <c r="G1045" s="4"/>
      <c r="H1045" s="4"/>
      <c r="I1045" s="4"/>
      <c r="J1045" s="4"/>
    </row>
    <row r="1046" spans="1:10" ht="12.75">
      <c r="A1046" s="81"/>
      <c r="B1046" s="81"/>
      <c r="C1046" s="137" t="s">
        <v>457</v>
      </c>
      <c r="D1046" s="138" t="s">
        <v>205</v>
      </c>
      <c r="E1046" s="227"/>
      <c r="F1046" s="227"/>
      <c r="G1046" s="227"/>
      <c r="H1046" s="227"/>
      <c r="I1046" s="227"/>
      <c r="J1046" s="228"/>
    </row>
    <row r="1047" spans="1:10" ht="12.75">
      <c r="A1047" s="81"/>
      <c r="B1047" s="81"/>
      <c r="C1047" s="149"/>
      <c r="D1047" s="92" t="s">
        <v>142</v>
      </c>
      <c r="E1047" s="229"/>
      <c r="F1047" s="229"/>
      <c r="G1047" s="21"/>
      <c r="H1047" s="229"/>
      <c r="I1047" s="229"/>
      <c r="J1047" s="230"/>
    </row>
    <row r="1048" spans="1:10" ht="12.75">
      <c r="A1048" s="81"/>
      <c r="B1048" s="81"/>
      <c r="C1048" s="94" t="s">
        <v>285</v>
      </c>
      <c r="D1048" s="326" t="s">
        <v>125</v>
      </c>
      <c r="E1048" s="326" t="s">
        <v>286</v>
      </c>
      <c r="F1048" s="326" t="s">
        <v>229</v>
      </c>
      <c r="G1048" s="326" t="s">
        <v>126</v>
      </c>
      <c r="H1048" s="326" t="s">
        <v>230</v>
      </c>
      <c r="I1048" s="326"/>
      <c r="J1048" s="326" t="s">
        <v>231</v>
      </c>
    </row>
    <row r="1049" spans="1:10" ht="12.75">
      <c r="A1049" s="81"/>
      <c r="B1049" s="81"/>
      <c r="C1049" s="97" t="s">
        <v>124</v>
      </c>
      <c r="D1049" s="327"/>
      <c r="E1049" s="327"/>
      <c r="F1049" s="327"/>
      <c r="G1049" s="327"/>
      <c r="H1049" s="327"/>
      <c r="I1049" s="326"/>
      <c r="J1049" s="327"/>
    </row>
    <row r="1050" spans="1:10" ht="12.75">
      <c r="A1050" s="81"/>
      <c r="B1050" s="81"/>
      <c r="C1050" s="99" t="s">
        <v>129</v>
      </c>
      <c r="D1050" s="327"/>
      <c r="E1050" s="327"/>
      <c r="F1050" s="327"/>
      <c r="G1050" s="326"/>
      <c r="H1050" s="50" t="s">
        <v>130</v>
      </c>
      <c r="I1050" s="50" t="s">
        <v>131</v>
      </c>
      <c r="J1050" s="326"/>
    </row>
    <row r="1051" spans="1:10" ht="12.75">
      <c r="A1051" s="81" t="str">
        <f>IF(AND(OR(E1051&gt;0,E1051&lt;&gt;""),G1051&gt;1),RIGHT(10000+B1051-G1051+1,4)," ")</f>
        <v> </v>
      </c>
      <c r="B1051" s="81" t="str">
        <f>IF(OR(E1042&lt;0,E1042&lt;&gt;""),RIGHT(10000+B1042+G1051,4),B1042)</f>
        <v>1351</v>
      </c>
      <c r="C1051" s="126" t="str">
        <f>IF(E1051&gt;" ",IF(A1051&lt;&gt;" ",CONCATENATE(A1051,"-",B1051),B1051)," ")</f>
        <v>1351</v>
      </c>
      <c r="D1051" s="153" t="s">
        <v>369</v>
      </c>
      <c r="E1051" s="105" t="s">
        <v>1</v>
      </c>
      <c r="F1051" s="106" t="s">
        <v>133</v>
      </c>
      <c r="G1051" s="106">
        <f>SUM(H1051+I1051)</f>
        <v>1</v>
      </c>
      <c r="H1051" s="90"/>
      <c r="I1051" s="106">
        <v>1</v>
      </c>
      <c r="J1051" s="91"/>
    </row>
    <row r="1052" spans="1:10" ht="12.75">
      <c r="A1052" s="81" t="str">
        <f>IF(AND(OR(E1052&gt;0,E1052&lt;&gt;""),G1052&gt;1),RIGHT(10000+B1052-G1052+1,4)," ")</f>
        <v> </v>
      </c>
      <c r="B1052" s="81" t="str">
        <f>IF(OR(E1051&lt;0,E1051&lt;&gt;""),RIGHT(10000+B1051+G1052,4),B1051)</f>
        <v>1352</v>
      </c>
      <c r="C1052" s="126" t="str">
        <f>IF(E1052&gt;" ",IF(A1052&lt;&gt;" ",CONCATENATE(A1052,"-",B1052),B1052)," ")</f>
        <v>1352</v>
      </c>
      <c r="D1052" s="162" t="s">
        <v>464</v>
      </c>
      <c r="E1052" s="115" t="s">
        <v>3</v>
      </c>
      <c r="F1052" s="117" t="s">
        <v>138</v>
      </c>
      <c r="G1052" s="119">
        <f>SUM(H1052+I1052)</f>
        <v>1</v>
      </c>
      <c r="H1052" s="188">
        <v>1</v>
      </c>
      <c r="I1052" s="119"/>
      <c r="J1052" s="120"/>
    </row>
    <row r="1053" spans="1:10" ht="12.75">
      <c r="A1053" s="81"/>
      <c r="B1053" s="81"/>
      <c r="C1053" s="147"/>
      <c r="D1053" s="134" t="s">
        <v>234</v>
      </c>
      <c r="E1053" s="122"/>
      <c r="F1053" s="110"/>
      <c r="G1053" s="20">
        <f>SUM(H1053+I1053)</f>
        <v>2</v>
      </c>
      <c r="H1053" s="21">
        <f>SUM(H1051:H1052)</f>
        <v>1</v>
      </c>
      <c r="I1053" s="20">
        <f>SUM(I1051:I1052)</f>
        <v>1</v>
      </c>
      <c r="J1053" s="101"/>
    </row>
    <row r="1054" spans="1:10" ht="12.75">
      <c r="A1054" s="81"/>
      <c r="B1054" s="81"/>
      <c r="C1054" s="148"/>
      <c r="D1054" s="17"/>
      <c r="E1054" s="122"/>
      <c r="F1054" s="110"/>
      <c r="G1054" s="4"/>
      <c r="H1054" s="4"/>
      <c r="I1054" s="4"/>
      <c r="J1054" s="4"/>
    </row>
    <row r="1055" spans="1:10" ht="12.75">
      <c r="A1055" s="81"/>
      <c r="B1055" s="81"/>
      <c r="C1055" s="148"/>
      <c r="D1055" s="17"/>
      <c r="E1055" s="122"/>
      <c r="F1055" s="110"/>
      <c r="G1055" s="4"/>
      <c r="H1055" s="4"/>
      <c r="I1055" s="4"/>
      <c r="J1055" s="4"/>
    </row>
    <row r="1056" spans="1:10" ht="12.75">
      <c r="A1056" s="81"/>
      <c r="B1056" s="81"/>
      <c r="C1056" s="148"/>
      <c r="D1056" s="17"/>
      <c r="E1056" s="122"/>
      <c r="F1056" s="110"/>
      <c r="G1056" s="4"/>
      <c r="H1056" s="4"/>
      <c r="I1056" s="4"/>
      <c r="J1056" s="4"/>
    </row>
    <row r="1057" spans="1:10" ht="12.75">
      <c r="A1057" s="81"/>
      <c r="B1057" s="81"/>
      <c r="C1057" s="148"/>
      <c r="D1057" s="17"/>
      <c r="E1057" s="122"/>
      <c r="F1057" s="110"/>
      <c r="G1057" s="4"/>
      <c r="H1057" s="4"/>
      <c r="I1057" s="4"/>
      <c r="J1057" s="4"/>
    </row>
    <row r="1058" spans="1:10" ht="12.75">
      <c r="A1058" s="81"/>
      <c r="B1058" s="81"/>
      <c r="C1058" s="148"/>
      <c r="D1058" s="17"/>
      <c r="E1058" s="122"/>
      <c r="F1058" s="110"/>
      <c r="G1058" s="4"/>
      <c r="H1058" s="4"/>
      <c r="I1058" s="4"/>
      <c r="J1058" s="4"/>
    </row>
    <row r="1059" spans="1:10" ht="12.75">
      <c r="A1059" s="81"/>
      <c r="B1059" s="81"/>
      <c r="C1059" s="148"/>
      <c r="D1059" s="17"/>
      <c r="E1059" s="122"/>
      <c r="F1059" s="110"/>
      <c r="G1059" s="4"/>
      <c r="H1059" s="4"/>
      <c r="I1059" s="4"/>
      <c r="J1059" s="4"/>
    </row>
    <row r="1060" spans="1:10" ht="12.75">
      <c r="A1060" s="81"/>
      <c r="B1060" s="81"/>
      <c r="C1060" s="148"/>
      <c r="D1060" s="17"/>
      <c r="E1060" s="122"/>
      <c r="F1060" s="110"/>
      <c r="G1060" s="4"/>
      <c r="H1060" s="4"/>
      <c r="I1060" s="4"/>
      <c r="J1060" s="4"/>
    </row>
    <row r="1061" spans="1:10" ht="12.75">
      <c r="A1061" s="81"/>
      <c r="B1061" s="81"/>
      <c r="C1061" s="148"/>
      <c r="D1061" s="17"/>
      <c r="E1061" s="122"/>
      <c r="F1061" s="110"/>
      <c r="G1061" s="4"/>
      <c r="H1061" s="4"/>
      <c r="I1061" s="4"/>
      <c r="J1061" s="4"/>
    </row>
    <row r="1062" spans="1:10" ht="12.75">
      <c r="A1062" s="81"/>
      <c r="B1062" s="81"/>
      <c r="C1062" s="148"/>
      <c r="D1062" s="17"/>
      <c r="E1062" s="122"/>
      <c r="F1062" s="110"/>
      <c r="G1062" s="4"/>
      <c r="H1062" s="4"/>
      <c r="I1062" s="4"/>
      <c r="J1062" s="4"/>
    </row>
    <row r="1063" spans="1:10" ht="12.75">
      <c r="A1063" s="81"/>
      <c r="B1063" s="81"/>
      <c r="C1063" s="137" t="s">
        <v>457</v>
      </c>
      <c r="D1063" s="138" t="s">
        <v>205</v>
      </c>
      <c r="E1063" s="227"/>
      <c r="F1063" s="227"/>
      <c r="G1063" s="227"/>
      <c r="H1063" s="227"/>
      <c r="I1063" s="227"/>
      <c r="J1063" s="228"/>
    </row>
    <row r="1064" spans="1:10" ht="12.75">
      <c r="A1064" s="81"/>
      <c r="B1064" s="81"/>
      <c r="C1064" s="97" t="s">
        <v>52</v>
      </c>
      <c r="D1064" s="19" t="s">
        <v>206</v>
      </c>
      <c r="E1064" s="229"/>
      <c r="F1064" s="229"/>
      <c r="G1064" s="21"/>
      <c r="H1064" s="229"/>
      <c r="I1064" s="229"/>
      <c r="J1064" s="230"/>
    </row>
    <row r="1065" spans="1:10" ht="12.75">
      <c r="A1065" s="81"/>
      <c r="B1065" s="81"/>
      <c r="C1065" s="94" t="s">
        <v>285</v>
      </c>
      <c r="D1065" s="326" t="s">
        <v>125</v>
      </c>
      <c r="E1065" s="326" t="s">
        <v>286</v>
      </c>
      <c r="F1065" s="326" t="s">
        <v>229</v>
      </c>
      <c r="G1065" s="326" t="s">
        <v>126</v>
      </c>
      <c r="H1065" s="326" t="s">
        <v>230</v>
      </c>
      <c r="I1065" s="326"/>
      <c r="J1065" s="326" t="s">
        <v>231</v>
      </c>
    </row>
    <row r="1066" spans="1:10" ht="12.75">
      <c r="A1066" s="81"/>
      <c r="B1066" s="81"/>
      <c r="C1066" s="97" t="s">
        <v>124</v>
      </c>
      <c r="D1066" s="327"/>
      <c r="E1066" s="327"/>
      <c r="F1066" s="327"/>
      <c r="G1066" s="327"/>
      <c r="H1066" s="327"/>
      <c r="I1066" s="326"/>
      <c r="J1066" s="327"/>
    </row>
    <row r="1067" spans="1:10" ht="12.75">
      <c r="A1067" s="81"/>
      <c r="B1067" s="81"/>
      <c r="C1067" s="99" t="s">
        <v>129</v>
      </c>
      <c r="D1067" s="327"/>
      <c r="E1067" s="327"/>
      <c r="F1067" s="327"/>
      <c r="G1067" s="326"/>
      <c r="H1067" s="50" t="s">
        <v>130</v>
      </c>
      <c r="I1067" s="50" t="s">
        <v>131</v>
      </c>
      <c r="J1067" s="326"/>
    </row>
    <row r="1068" spans="1:10" ht="12.75">
      <c r="A1068" s="81" t="str">
        <f aca="true" t="shared" si="94" ref="A1068:A1078">IF(AND(OR(E1068&gt;0,E1068&lt;&gt;""),G1068&gt;1),RIGHT(10000+B1068-G1068+1,4)," ")</f>
        <v> </v>
      </c>
      <c r="B1068" s="81" t="str">
        <f>IF(OR(E1052&lt;0,E1052&lt;&gt;""),RIGHT(10000+B1052+G1068,4),B87)</f>
        <v>1353</v>
      </c>
      <c r="C1068" s="126" t="str">
        <f aca="true" t="shared" si="95" ref="C1068:C1078">IF(E1068&gt;" ",IF(A1068&lt;&gt;" ",CONCATENATE(A1068,"-",B1068),B1068)," ")</f>
        <v>1353</v>
      </c>
      <c r="D1068" s="246" t="s">
        <v>373</v>
      </c>
      <c r="E1068" s="105" t="s">
        <v>4</v>
      </c>
      <c r="F1068" s="106" t="s">
        <v>263</v>
      </c>
      <c r="G1068" s="90">
        <f aca="true" t="shared" si="96" ref="G1068:G1079">SUM(H1068+I1068)</f>
        <v>1</v>
      </c>
      <c r="H1068" s="205"/>
      <c r="I1068" s="106">
        <v>1</v>
      </c>
      <c r="J1068" s="91"/>
    </row>
    <row r="1069" spans="1:10" ht="12.75">
      <c r="A1069" s="81" t="str">
        <f t="shared" si="94"/>
        <v> </v>
      </c>
      <c r="B1069" s="81" t="str">
        <f aca="true" t="shared" si="97" ref="B1069:B1078">IF(OR(E1068&lt;0,E1068&lt;&gt;""),RIGHT(10000+B1068+G1069,4),B1068)</f>
        <v>1354</v>
      </c>
      <c r="C1069" s="126" t="str">
        <f t="shared" si="95"/>
        <v>1354</v>
      </c>
      <c r="D1069" s="24" t="s">
        <v>389</v>
      </c>
      <c r="E1069" s="160" t="s">
        <v>2</v>
      </c>
      <c r="F1069" s="110" t="s">
        <v>136</v>
      </c>
      <c r="G1069" s="111">
        <f t="shared" si="96"/>
        <v>1</v>
      </c>
      <c r="H1069" s="110">
        <v>1</v>
      </c>
      <c r="I1069" s="111"/>
      <c r="J1069" s="109"/>
    </row>
    <row r="1070" spans="1:10" ht="12.75">
      <c r="A1070" s="81" t="str">
        <f t="shared" si="94"/>
        <v>1355</v>
      </c>
      <c r="B1070" s="81" t="str">
        <f t="shared" si="97"/>
        <v>1359</v>
      </c>
      <c r="C1070" s="126" t="str">
        <f t="shared" si="95"/>
        <v>1355-1359</v>
      </c>
      <c r="D1070" s="235" t="s">
        <v>473</v>
      </c>
      <c r="E1070" s="160" t="s">
        <v>2</v>
      </c>
      <c r="F1070" s="110" t="s">
        <v>136</v>
      </c>
      <c r="G1070" s="111">
        <f t="shared" si="96"/>
        <v>5</v>
      </c>
      <c r="H1070" s="203">
        <v>4</v>
      </c>
      <c r="I1070" s="111">
        <v>1</v>
      </c>
      <c r="J1070" s="109"/>
    </row>
    <row r="1071" spans="1:10" ht="12.75">
      <c r="A1071" s="81" t="str">
        <f t="shared" si="94"/>
        <v> </v>
      </c>
      <c r="B1071" s="81" t="str">
        <f t="shared" si="97"/>
        <v>1360</v>
      </c>
      <c r="C1071" s="126" t="str">
        <f t="shared" si="95"/>
        <v>1360</v>
      </c>
      <c r="D1071" s="28" t="s">
        <v>207</v>
      </c>
      <c r="E1071" s="160" t="s">
        <v>2</v>
      </c>
      <c r="F1071" s="110" t="s">
        <v>136</v>
      </c>
      <c r="G1071" s="111">
        <f t="shared" si="96"/>
        <v>1</v>
      </c>
      <c r="H1071" s="203">
        <v>1</v>
      </c>
      <c r="I1071" s="111"/>
      <c r="J1071" s="109"/>
    </row>
    <row r="1072" spans="1:10" ht="12.75">
      <c r="A1072" s="81" t="str">
        <f t="shared" si="94"/>
        <v>1361</v>
      </c>
      <c r="B1072" s="81" t="str">
        <f t="shared" si="97"/>
        <v>1372</v>
      </c>
      <c r="C1072" s="126" t="str">
        <f t="shared" si="95"/>
        <v>1361-1372</v>
      </c>
      <c r="D1072" s="235" t="s">
        <v>208</v>
      </c>
      <c r="E1072" s="160" t="s">
        <v>2</v>
      </c>
      <c r="F1072" s="110" t="s">
        <v>136</v>
      </c>
      <c r="G1072" s="111">
        <f t="shared" si="96"/>
        <v>12</v>
      </c>
      <c r="H1072" s="161">
        <v>7</v>
      </c>
      <c r="I1072" s="111">
        <v>5</v>
      </c>
      <c r="J1072" s="8"/>
    </row>
    <row r="1073" spans="1:10" ht="12.75">
      <c r="A1073" s="81" t="str">
        <f t="shared" si="94"/>
        <v>1373</v>
      </c>
      <c r="B1073" s="81" t="str">
        <f t="shared" si="97"/>
        <v>1378</v>
      </c>
      <c r="C1073" s="126" t="str">
        <f t="shared" si="95"/>
        <v>1373-1378</v>
      </c>
      <c r="D1073" s="235" t="s">
        <v>209</v>
      </c>
      <c r="E1073" s="160" t="s">
        <v>2</v>
      </c>
      <c r="F1073" s="110" t="s">
        <v>136</v>
      </c>
      <c r="G1073" s="111">
        <f t="shared" si="96"/>
        <v>6</v>
      </c>
      <c r="H1073" s="161">
        <v>5</v>
      </c>
      <c r="I1073" s="111">
        <v>1</v>
      </c>
      <c r="J1073" s="8"/>
    </row>
    <row r="1074" spans="1:10" ht="12.75">
      <c r="A1074" s="81" t="str">
        <f t="shared" si="94"/>
        <v>1379</v>
      </c>
      <c r="B1074" s="81" t="str">
        <f t="shared" si="97"/>
        <v>1380</v>
      </c>
      <c r="C1074" s="126" t="str">
        <f t="shared" si="95"/>
        <v>1379-1380</v>
      </c>
      <c r="D1074" s="235" t="s">
        <v>210</v>
      </c>
      <c r="E1074" s="160" t="s">
        <v>2</v>
      </c>
      <c r="F1074" s="110" t="s">
        <v>136</v>
      </c>
      <c r="G1074" s="111">
        <f t="shared" si="96"/>
        <v>2</v>
      </c>
      <c r="H1074" s="161">
        <v>2</v>
      </c>
      <c r="I1074" s="111"/>
      <c r="J1074" s="8"/>
    </row>
    <row r="1075" spans="1:10" ht="12.75">
      <c r="A1075" s="81" t="str">
        <f t="shared" si="94"/>
        <v>1381</v>
      </c>
      <c r="B1075" s="81" t="str">
        <f t="shared" si="97"/>
        <v>1382</v>
      </c>
      <c r="C1075" s="126" t="str">
        <f t="shared" si="95"/>
        <v>1381-1382</v>
      </c>
      <c r="D1075" s="247" t="s">
        <v>465</v>
      </c>
      <c r="E1075" s="160" t="s">
        <v>2</v>
      </c>
      <c r="F1075" s="110" t="s">
        <v>136</v>
      </c>
      <c r="G1075" s="111">
        <f t="shared" si="96"/>
        <v>2</v>
      </c>
      <c r="H1075" s="161">
        <v>2</v>
      </c>
      <c r="I1075" s="111"/>
      <c r="J1075" s="8"/>
    </row>
    <row r="1076" spans="1:10" ht="12.75">
      <c r="A1076" s="81" t="str">
        <f t="shared" si="94"/>
        <v>1383</v>
      </c>
      <c r="B1076" s="81" t="str">
        <f t="shared" si="97"/>
        <v>1386</v>
      </c>
      <c r="C1076" s="126" t="str">
        <f t="shared" si="95"/>
        <v>1383-1386</v>
      </c>
      <c r="D1076" s="247" t="s">
        <v>466</v>
      </c>
      <c r="E1076" s="160" t="s">
        <v>2</v>
      </c>
      <c r="F1076" s="110" t="s">
        <v>136</v>
      </c>
      <c r="G1076" s="111">
        <f t="shared" si="96"/>
        <v>4</v>
      </c>
      <c r="H1076" s="161">
        <v>4</v>
      </c>
      <c r="I1076" s="111"/>
      <c r="J1076" s="109"/>
    </row>
    <row r="1077" spans="1:10" ht="12.75">
      <c r="A1077" s="81" t="str">
        <f t="shared" si="94"/>
        <v>1387</v>
      </c>
      <c r="B1077" s="81" t="str">
        <f t="shared" si="97"/>
        <v>1395</v>
      </c>
      <c r="C1077" s="126" t="str">
        <f t="shared" si="95"/>
        <v>1387-1395</v>
      </c>
      <c r="D1077" s="247" t="s">
        <v>467</v>
      </c>
      <c r="E1077" s="160" t="s">
        <v>3</v>
      </c>
      <c r="F1077" s="111" t="s">
        <v>138</v>
      </c>
      <c r="G1077" s="111">
        <f t="shared" si="96"/>
        <v>9</v>
      </c>
      <c r="H1077" s="161">
        <v>1</v>
      </c>
      <c r="I1077" s="111">
        <v>8</v>
      </c>
      <c r="J1077" s="8"/>
    </row>
    <row r="1078" spans="1:10" ht="12.75">
      <c r="A1078" s="81" t="str">
        <f t="shared" si="94"/>
        <v> </v>
      </c>
      <c r="B1078" s="81" t="str">
        <f t="shared" si="97"/>
        <v>1396</v>
      </c>
      <c r="C1078" s="126" t="str">
        <f t="shared" si="95"/>
        <v>1396</v>
      </c>
      <c r="D1078" s="248" t="s">
        <v>468</v>
      </c>
      <c r="E1078" s="115" t="s">
        <v>3</v>
      </c>
      <c r="F1078" s="119" t="s">
        <v>138</v>
      </c>
      <c r="G1078" s="111">
        <f t="shared" si="96"/>
        <v>1</v>
      </c>
      <c r="H1078" s="116">
        <v>1</v>
      </c>
      <c r="I1078" s="119"/>
      <c r="J1078" s="101"/>
    </row>
    <row r="1079" spans="1:10" ht="12.75">
      <c r="A1079" s="81"/>
      <c r="B1079" s="81"/>
      <c r="C1079" s="147"/>
      <c r="D1079" s="16" t="s">
        <v>235</v>
      </c>
      <c r="E1079" s="122"/>
      <c r="F1079" s="110"/>
      <c r="G1079" s="11">
        <f t="shared" si="96"/>
        <v>44</v>
      </c>
      <c r="H1079" s="11">
        <f>SUM(H1068:H1078)</f>
        <v>28</v>
      </c>
      <c r="I1079" s="11">
        <f>SUM(I1068:I1078)</f>
        <v>16</v>
      </c>
      <c r="J1079" s="101"/>
    </row>
    <row r="1080" spans="1:10" ht="12.75">
      <c r="A1080" s="81"/>
      <c r="B1080" s="81"/>
      <c r="C1080" s="148"/>
      <c r="D1080" s="17"/>
      <c r="E1080" s="122"/>
      <c r="F1080" s="110"/>
      <c r="G1080" s="4"/>
      <c r="H1080" s="4"/>
      <c r="I1080" s="4"/>
      <c r="J1080" s="4"/>
    </row>
    <row r="1081" spans="1:10" ht="12.75">
      <c r="A1081" s="81"/>
      <c r="B1081" s="81"/>
      <c r="C1081" s="148"/>
      <c r="D1081" s="17"/>
      <c r="E1081" s="122"/>
      <c r="F1081" s="110"/>
      <c r="G1081" s="4"/>
      <c r="H1081" s="4"/>
      <c r="I1081" s="4"/>
      <c r="J1081" s="4"/>
    </row>
    <row r="1082" spans="1:10" ht="12.75">
      <c r="A1082" s="81"/>
      <c r="B1082" s="81"/>
      <c r="C1082" s="148"/>
      <c r="D1082" s="17"/>
      <c r="E1082" s="122"/>
      <c r="F1082" s="110"/>
      <c r="G1082" s="4"/>
      <c r="H1082" s="4"/>
      <c r="I1082" s="4"/>
      <c r="J1082" s="4"/>
    </row>
    <row r="1083" spans="1:10" ht="12.75">
      <c r="A1083" s="81"/>
      <c r="B1083" s="81"/>
      <c r="C1083" s="148"/>
      <c r="D1083" s="17"/>
      <c r="E1083" s="122"/>
      <c r="F1083" s="110"/>
      <c r="G1083" s="4"/>
      <c r="H1083" s="4"/>
      <c r="I1083" s="4"/>
      <c r="J1083" s="4"/>
    </row>
    <row r="1084" spans="1:10" ht="12.75">
      <c r="A1084" s="81"/>
      <c r="B1084" s="81"/>
      <c r="C1084" s="148"/>
      <c r="D1084" s="17"/>
      <c r="E1084" s="122"/>
      <c r="F1084" s="110"/>
      <c r="G1084" s="4"/>
      <c r="H1084" s="4"/>
      <c r="I1084" s="4"/>
      <c r="J1084" s="4"/>
    </row>
    <row r="1085" spans="1:10" ht="12.75">
      <c r="A1085" s="81"/>
      <c r="B1085" s="81"/>
      <c r="C1085" s="148"/>
      <c r="D1085" s="17"/>
      <c r="E1085" s="122"/>
      <c r="F1085" s="110"/>
      <c r="G1085" s="4"/>
      <c r="H1085" s="4"/>
      <c r="I1085" s="4"/>
      <c r="J1085" s="4"/>
    </row>
    <row r="1086" spans="1:10" ht="12.75">
      <c r="A1086" s="81"/>
      <c r="B1086" s="81"/>
      <c r="C1086" s="148"/>
      <c r="D1086" s="17"/>
      <c r="E1086" s="122"/>
      <c r="F1086" s="110"/>
      <c r="G1086" s="4"/>
      <c r="H1086" s="4"/>
      <c r="I1086" s="4"/>
      <c r="J1086" s="4"/>
    </row>
    <row r="1087" spans="1:10" ht="12.75">
      <c r="A1087" s="81"/>
      <c r="B1087" s="81"/>
      <c r="C1087" s="148"/>
      <c r="D1087" s="17"/>
      <c r="E1087" s="122"/>
      <c r="F1087" s="110"/>
      <c r="G1087" s="4"/>
      <c r="H1087" s="4"/>
      <c r="I1087" s="4"/>
      <c r="J1087" s="4"/>
    </row>
    <row r="1088" spans="1:10" ht="12.75">
      <c r="A1088" s="81"/>
      <c r="B1088" s="81"/>
      <c r="C1088" s="148"/>
      <c r="D1088" s="17"/>
      <c r="E1088" s="122"/>
      <c r="F1088" s="110"/>
      <c r="G1088" s="4"/>
      <c r="H1088" s="4"/>
      <c r="I1088" s="4"/>
      <c r="J1088" s="4"/>
    </row>
    <row r="1089" spans="1:10" ht="12.75">
      <c r="A1089" s="81"/>
      <c r="B1089" s="81"/>
      <c r="C1089" s="148"/>
      <c r="D1089" s="17"/>
      <c r="E1089" s="122"/>
      <c r="F1089" s="110"/>
      <c r="G1089" s="4"/>
      <c r="H1089" s="4"/>
      <c r="I1089" s="4"/>
      <c r="J1089" s="4"/>
    </row>
    <row r="1090" spans="1:10" ht="12.75">
      <c r="A1090" s="81"/>
      <c r="B1090" s="81"/>
      <c r="C1090" s="148"/>
      <c r="D1090" s="17"/>
      <c r="E1090" s="122"/>
      <c r="F1090" s="110"/>
      <c r="G1090" s="4"/>
      <c r="H1090" s="4"/>
      <c r="I1090" s="4"/>
      <c r="J1090" s="4"/>
    </row>
    <row r="1091" spans="1:10" ht="12.75">
      <c r="A1091" s="81"/>
      <c r="B1091" s="81"/>
      <c r="C1091" s="148"/>
      <c r="D1091" s="17"/>
      <c r="E1091" s="122"/>
      <c r="F1091" s="110"/>
      <c r="G1091" s="4"/>
      <c r="H1091" s="4"/>
      <c r="I1091" s="4"/>
      <c r="J1091" s="4"/>
    </row>
    <row r="1092" spans="1:10" ht="12.75">
      <c r="A1092" s="81"/>
      <c r="B1092" s="81"/>
      <c r="C1092" s="148"/>
      <c r="D1092" s="17"/>
      <c r="E1092" s="122"/>
      <c r="F1092" s="110"/>
      <c r="G1092" s="4"/>
      <c r="H1092" s="4"/>
      <c r="I1092" s="4"/>
      <c r="J1092" s="4"/>
    </row>
    <row r="1093" spans="1:10" ht="12.75">
      <c r="A1093" s="81"/>
      <c r="B1093" s="81"/>
      <c r="C1093" s="148"/>
      <c r="D1093" s="17"/>
      <c r="E1093" s="122"/>
      <c r="F1093" s="110"/>
      <c r="G1093" s="4"/>
      <c r="H1093" s="4"/>
      <c r="I1093" s="4"/>
      <c r="J1093" s="4"/>
    </row>
    <row r="1094" spans="1:10" ht="12.75">
      <c r="A1094" s="81"/>
      <c r="B1094" s="81"/>
      <c r="C1094" s="148"/>
      <c r="D1094" s="17"/>
      <c r="E1094" s="122"/>
      <c r="F1094" s="110"/>
      <c r="G1094" s="4"/>
      <c r="H1094" s="4"/>
      <c r="I1094" s="4"/>
      <c r="J1094" s="4"/>
    </row>
    <row r="1095" spans="1:10" ht="12.75">
      <c r="A1095" s="81"/>
      <c r="B1095" s="81"/>
      <c r="C1095" s="148"/>
      <c r="D1095" s="17"/>
      <c r="E1095" s="122"/>
      <c r="F1095" s="110"/>
      <c r="G1095" s="4"/>
      <c r="H1095" s="4"/>
      <c r="I1095" s="4"/>
      <c r="J1095" s="4"/>
    </row>
    <row r="1096" spans="1:10" ht="12.75">
      <c r="A1096" s="81"/>
      <c r="B1096" s="81"/>
      <c r="C1096" s="148"/>
      <c r="D1096" s="17"/>
      <c r="E1096" s="122"/>
      <c r="F1096" s="110"/>
      <c r="G1096" s="4"/>
      <c r="H1096" s="4"/>
      <c r="I1096" s="4"/>
      <c r="J1096" s="4"/>
    </row>
    <row r="1097" spans="1:10" ht="14.25" customHeight="1">
      <c r="A1097" s="81"/>
      <c r="B1097" s="81"/>
      <c r="C1097" s="137" t="s">
        <v>457</v>
      </c>
      <c r="D1097" s="138" t="s">
        <v>205</v>
      </c>
      <c r="E1097" s="227"/>
      <c r="F1097" s="227"/>
      <c r="G1097" s="227"/>
      <c r="H1097" s="227"/>
      <c r="I1097" s="227"/>
      <c r="J1097" s="228"/>
    </row>
    <row r="1098" spans="1:10" ht="12" customHeight="1">
      <c r="A1098" s="81"/>
      <c r="B1098" s="81"/>
      <c r="C1098" s="97" t="s">
        <v>53</v>
      </c>
      <c r="D1098" s="19" t="s">
        <v>211</v>
      </c>
      <c r="E1098" s="229"/>
      <c r="F1098" s="229"/>
      <c r="G1098" s="21"/>
      <c r="H1098" s="229"/>
      <c r="I1098" s="229"/>
      <c r="J1098" s="230"/>
    </row>
    <row r="1099" spans="1:10" ht="12.75" customHeight="1">
      <c r="A1099" s="81"/>
      <c r="B1099" s="81"/>
      <c r="C1099" s="94" t="s">
        <v>285</v>
      </c>
      <c r="D1099" s="326" t="s">
        <v>125</v>
      </c>
      <c r="E1099" s="326" t="s">
        <v>286</v>
      </c>
      <c r="F1099" s="326" t="s">
        <v>229</v>
      </c>
      <c r="G1099" s="326" t="s">
        <v>126</v>
      </c>
      <c r="H1099" s="326" t="s">
        <v>230</v>
      </c>
      <c r="I1099" s="326"/>
      <c r="J1099" s="326" t="s">
        <v>231</v>
      </c>
    </row>
    <row r="1100" spans="1:10" ht="13.5" customHeight="1">
      <c r="A1100" s="81"/>
      <c r="B1100" s="81"/>
      <c r="C1100" s="97" t="s">
        <v>124</v>
      </c>
      <c r="D1100" s="327"/>
      <c r="E1100" s="327"/>
      <c r="F1100" s="327"/>
      <c r="G1100" s="327"/>
      <c r="H1100" s="327"/>
      <c r="I1100" s="326"/>
      <c r="J1100" s="327"/>
    </row>
    <row r="1101" spans="1:10" ht="13.5" customHeight="1">
      <c r="A1101" s="81"/>
      <c r="B1101" s="81"/>
      <c r="C1101" s="99" t="s">
        <v>129</v>
      </c>
      <c r="D1101" s="327"/>
      <c r="E1101" s="327"/>
      <c r="F1101" s="327"/>
      <c r="G1101" s="326"/>
      <c r="H1101" s="50" t="s">
        <v>130</v>
      </c>
      <c r="I1101" s="50" t="s">
        <v>131</v>
      </c>
      <c r="J1101" s="326"/>
    </row>
    <row r="1102" spans="1:10" ht="12.75" customHeight="1">
      <c r="A1102" s="81" t="str">
        <f aca="true" t="shared" si="98" ref="A1102:A1108">IF(AND(OR(E1102&gt;0,E1102&lt;&gt;""),G1102&gt;1),RIGHT(10000+B1102-G1102+1,4)," ")</f>
        <v> </v>
      </c>
      <c r="B1102" s="81" t="str">
        <f>IF(OR(E1078&lt;0,E1078&lt;&gt;""),RIGHT(10000+B1078+G1102,4),B1078)</f>
        <v>1397</v>
      </c>
      <c r="C1102" s="126" t="str">
        <f aca="true" t="shared" si="99" ref="C1102:C1108">IF(E1102&gt;" ",IF(A1102&lt;&gt;" ",CONCATENATE(A1102,"-",B1102),B1102)," ")</f>
        <v>1397</v>
      </c>
      <c r="D1102" s="24" t="s">
        <v>373</v>
      </c>
      <c r="E1102" s="105" t="s">
        <v>4</v>
      </c>
      <c r="F1102" s="106" t="s">
        <v>263</v>
      </c>
      <c r="G1102" s="106">
        <f aca="true" t="shared" si="100" ref="G1102:G1110">SUM(H1102+I1102)</f>
        <v>1</v>
      </c>
      <c r="H1102" s="110"/>
      <c r="I1102" s="106">
        <v>1</v>
      </c>
      <c r="J1102" s="109"/>
    </row>
    <row r="1103" spans="1:10" ht="12.75" customHeight="1">
      <c r="A1103" s="81" t="str">
        <f t="shared" si="98"/>
        <v> </v>
      </c>
      <c r="B1103" s="81" t="str">
        <f aca="true" t="shared" si="101" ref="B1103:B1108">IF(OR(E1102&lt;0,E1102&lt;&gt;""),RIGHT(10000+B1102+G1103,4),B1102)</f>
        <v>1398</v>
      </c>
      <c r="C1103" s="126" t="str">
        <f t="shared" si="99"/>
        <v>1398</v>
      </c>
      <c r="D1103" s="24" t="s">
        <v>365</v>
      </c>
      <c r="E1103" s="160" t="s">
        <v>2</v>
      </c>
      <c r="F1103" s="110" t="s">
        <v>136</v>
      </c>
      <c r="G1103" s="111">
        <f t="shared" si="100"/>
        <v>1</v>
      </c>
      <c r="H1103" s="110">
        <v>1</v>
      </c>
      <c r="I1103" s="111"/>
      <c r="J1103" s="109"/>
    </row>
    <row r="1104" spans="1:10" ht="12.75">
      <c r="A1104" s="81" t="str">
        <f t="shared" si="98"/>
        <v>1399</v>
      </c>
      <c r="B1104" s="81" t="str">
        <f t="shared" si="101"/>
        <v>1402</v>
      </c>
      <c r="C1104" s="126" t="str">
        <f t="shared" si="99"/>
        <v>1399-1402</v>
      </c>
      <c r="D1104" s="28" t="s">
        <v>212</v>
      </c>
      <c r="E1104" s="160" t="s">
        <v>2</v>
      </c>
      <c r="F1104" s="110" t="s">
        <v>136</v>
      </c>
      <c r="G1104" s="111">
        <f t="shared" si="100"/>
        <v>4</v>
      </c>
      <c r="H1104" s="110">
        <v>4</v>
      </c>
      <c r="I1104" s="111"/>
      <c r="J1104" s="109"/>
    </row>
    <row r="1105" spans="1:10" ht="13.5" customHeight="1">
      <c r="A1105" s="81" t="str">
        <f t="shared" si="98"/>
        <v> </v>
      </c>
      <c r="B1105" s="81" t="str">
        <f t="shared" si="101"/>
        <v>1403</v>
      </c>
      <c r="C1105" s="126" t="str">
        <f t="shared" si="99"/>
        <v>1403</v>
      </c>
      <c r="D1105" s="24" t="s">
        <v>469</v>
      </c>
      <c r="E1105" s="160" t="s">
        <v>2</v>
      </c>
      <c r="F1105" s="110" t="s">
        <v>136</v>
      </c>
      <c r="G1105" s="111">
        <f t="shared" si="100"/>
        <v>1</v>
      </c>
      <c r="H1105" s="110">
        <v>1</v>
      </c>
      <c r="I1105" s="111"/>
      <c r="J1105" s="109"/>
    </row>
    <row r="1106" spans="1:10" ht="12.75">
      <c r="A1106" s="81" t="str">
        <f t="shared" si="98"/>
        <v>1404</v>
      </c>
      <c r="B1106" s="81" t="str">
        <f t="shared" si="101"/>
        <v>1405</v>
      </c>
      <c r="C1106" s="126" t="str">
        <f t="shared" si="99"/>
        <v>1404-1405</v>
      </c>
      <c r="D1106" s="249" t="s">
        <v>213</v>
      </c>
      <c r="E1106" s="160" t="s">
        <v>2</v>
      </c>
      <c r="F1106" s="110" t="s">
        <v>136</v>
      </c>
      <c r="G1106" s="111">
        <f t="shared" si="100"/>
        <v>2</v>
      </c>
      <c r="H1106" s="110"/>
      <c r="I1106" s="111">
        <v>2</v>
      </c>
      <c r="J1106" s="109"/>
    </row>
    <row r="1107" spans="1:10" ht="12.75">
      <c r="A1107" s="81" t="str">
        <f t="shared" si="98"/>
        <v>1406</v>
      </c>
      <c r="B1107" s="81" t="str">
        <f t="shared" si="101"/>
        <v>1408</v>
      </c>
      <c r="C1107" s="126" t="str">
        <f t="shared" si="99"/>
        <v>1406-1408</v>
      </c>
      <c r="D1107" s="24" t="s">
        <v>470</v>
      </c>
      <c r="E1107" s="160" t="s">
        <v>3</v>
      </c>
      <c r="F1107" s="109" t="s">
        <v>138</v>
      </c>
      <c r="G1107" s="111">
        <f t="shared" si="100"/>
        <v>3</v>
      </c>
      <c r="H1107" s="184">
        <v>2</v>
      </c>
      <c r="I1107" s="111">
        <v>1</v>
      </c>
      <c r="J1107" s="109"/>
    </row>
    <row r="1108" spans="1:10" ht="13.5" customHeight="1">
      <c r="A1108" s="81" t="str">
        <f t="shared" si="98"/>
        <v> </v>
      </c>
      <c r="B1108" s="81" t="str">
        <f t="shared" si="101"/>
        <v>1409</v>
      </c>
      <c r="C1108" s="126" t="str">
        <f t="shared" si="99"/>
        <v>1409</v>
      </c>
      <c r="D1108" s="248" t="s">
        <v>471</v>
      </c>
      <c r="E1108" s="115" t="s">
        <v>3</v>
      </c>
      <c r="F1108" s="119" t="s">
        <v>138</v>
      </c>
      <c r="G1108" s="111">
        <f t="shared" si="100"/>
        <v>1</v>
      </c>
      <c r="H1108" s="119">
        <v>1</v>
      </c>
      <c r="I1108" s="119"/>
      <c r="J1108" s="101"/>
    </row>
    <row r="1109" spans="1:10" ht="12" customHeight="1">
      <c r="A1109" s="81"/>
      <c r="B1109" s="81"/>
      <c r="C1109" s="152"/>
      <c r="D1109" s="16" t="s">
        <v>235</v>
      </c>
      <c r="E1109" s="122"/>
      <c r="F1109" s="110"/>
      <c r="G1109" s="11">
        <f t="shared" si="100"/>
        <v>13</v>
      </c>
      <c r="H1109" s="11">
        <f>SUM(H1102:H1108)</f>
        <v>9</v>
      </c>
      <c r="I1109" s="11">
        <f>SUM(I1102:I1108)</f>
        <v>4</v>
      </c>
      <c r="J1109" s="12"/>
    </row>
    <row r="1110" spans="1:10" ht="12.75">
      <c r="A1110" s="81"/>
      <c r="B1110" s="81"/>
      <c r="C1110" s="171"/>
      <c r="D1110" s="16" t="s">
        <v>232</v>
      </c>
      <c r="E1110" s="122"/>
      <c r="F1110" s="110"/>
      <c r="G1110" s="11">
        <f t="shared" si="100"/>
        <v>59</v>
      </c>
      <c r="H1110" s="11">
        <f>SUM(H1053+H1079+H1109)</f>
        <v>38</v>
      </c>
      <c r="I1110" s="11">
        <f>SUM(I1053+I1079+I1109)</f>
        <v>21</v>
      </c>
      <c r="J1110" s="11"/>
    </row>
    <row r="1111" spans="1:10" ht="12.75">
      <c r="A1111" s="81"/>
      <c r="B1111" s="81"/>
      <c r="C1111" s="148"/>
      <c r="D1111" s="17"/>
      <c r="E1111" s="122"/>
      <c r="F1111" s="110"/>
      <c r="G1111" s="4"/>
      <c r="H1111" s="4"/>
      <c r="I1111" s="4"/>
      <c r="J1111" s="4"/>
    </row>
    <row r="1112" spans="1:10" ht="12.75">
      <c r="A1112" s="81"/>
      <c r="B1112" s="81"/>
      <c r="C1112" s="148"/>
      <c r="D1112" s="17"/>
      <c r="E1112" s="122"/>
      <c r="F1112" s="110"/>
      <c r="G1112" s="4"/>
      <c r="H1112" s="4"/>
      <c r="I1112" s="4"/>
      <c r="J1112" s="4"/>
    </row>
    <row r="1113" spans="1:10" ht="12.75">
      <c r="A1113" s="81"/>
      <c r="B1113" s="81"/>
      <c r="C1113" s="148"/>
      <c r="D1113" s="17"/>
      <c r="E1113" s="122"/>
      <c r="F1113" s="110"/>
      <c r="G1113" s="4"/>
      <c r="H1113" s="4"/>
      <c r="I1113" s="4"/>
      <c r="J1113" s="4"/>
    </row>
    <row r="1114" spans="1:10" ht="12.75">
      <c r="A1114" s="81"/>
      <c r="B1114" s="81"/>
      <c r="C1114" s="148"/>
      <c r="D1114" s="17"/>
      <c r="E1114" s="122"/>
      <c r="F1114" s="110"/>
      <c r="G1114" s="4"/>
      <c r="H1114" s="4"/>
      <c r="I1114" s="4"/>
      <c r="J1114" s="4"/>
    </row>
    <row r="1115" spans="1:10" ht="12.75">
      <c r="A1115" s="81"/>
      <c r="B1115" s="81"/>
      <c r="C1115" s="148"/>
      <c r="D1115" s="17"/>
      <c r="E1115" s="122"/>
      <c r="F1115" s="110"/>
      <c r="G1115" s="4"/>
      <c r="H1115" s="4"/>
      <c r="I1115" s="4"/>
      <c r="J1115" s="4"/>
    </row>
    <row r="1116" spans="1:10" ht="12.75">
      <c r="A1116" s="81"/>
      <c r="B1116" s="81"/>
      <c r="C1116" s="148"/>
      <c r="D1116" s="17"/>
      <c r="E1116" s="122"/>
      <c r="F1116" s="110"/>
      <c r="G1116" s="4"/>
      <c r="H1116" s="4"/>
      <c r="I1116" s="4"/>
      <c r="J1116" s="4"/>
    </row>
    <row r="1117" spans="1:10" ht="12.75">
      <c r="A1117" s="81"/>
      <c r="B1117" s="81"/>
      <c r="C1117" s="148"/>
      <c r="D1117" s="17"/>
      <c r="E1117" s="122"/>
      <c r="F1117" s="110"/>
      <c r="G1117" s="4"/>
      <c r="H1117" s="4"/>
      <c r="I1117" s="4"/>
      <c r="J1117" s="4"/>
    </row>
    <row r="1118" spans="1:10" ht="12.75">
      <c r="A1118" s="81"/>
      <c r="B1118" s="81"/>
      <c r="C1118" s="148"/>
      <c r="D1118" s="17"/>
      <c r="E1118" s="122"/>
      <c r="F1118" s="110"/>
      <c r="G1118" s="4"/>
      <c r="H1118" s="4"/>
      <c r="I1118" s="4"/>
      <c r="J1118" s="4"/>
    </row>
    <row r="1119" spans="1:10" ht="12.75">
      <c r="A1119" s="81"/>
      <c r="B1119" s="81"/>
      <c r="C1119" s="148"/>
      <c r="D1119" s="17"/>
      <c r="E1119" s="122"/>
      <c r="F1119" s="110"/>
      <c r="G1119" s="4"/>
      <c r="H1119" s="4"/>
      <c r="I1119" s="4"/>
      <c r="J1119" s="4"/>
    </row>
    <row r="1120" spans="1:10" ht="12.75">
      <c r="A1120" s="81"/>
      <c r="B1120" s="81"/>
      <c r="C1120" s="148"/>
      <c r="D1120" s="17"/>
      <c r="E1120" s="122"/>
      <c r="F1120" s="110"/>
      <c r="G1120" s="4"/>
      <c r="H1120" s="4"/>
      <c r="I1120" s="4"/>
      <c r="J1120" s="4"/>
    </row>
    <row r="1121" spans="1:10" ht="12.75">
      <c r="A1121" s="81"/>
      <c r="B1121" s="81"/>
      <c r="C1121" s="148"/>
      <c r="D1121" s="17"/>
      <c r="E1121" s="122"/>
      <c r="F1121" s="110"/>
      <c r="G1121" s="4"/>
      <c r="H1121" s="4"/>
      <c r="I1121" s="4"/>
      <c r="J1121" s="4"/>
    </row>
    <row r="1122" spans="1:10" ht="12.75">
      <c r="A1122" s="81"/>
      <c r="B1122" s="81"/>
      <c r="C1122" s="148"/>
      <c r="D1122" s="17"/>
      <c r="E1122" s="122"/>
      <c r="F1122" s="110"/>
      <c r="G1122" s="4"/>
      <c r="H1122" s="4"/>
      <c r="I1122" s="4"/>
      <c r="J1122" s="4"/>
    </row>
    <row r="1123" spans="1:10" ht="12.75">
      <c r="A1123" s="81"/>
      <c r="B1123" s="81"/>
      <c r="C1123" s="148"/>
      <c r="D1123" s="17"/>
      <c r="E1123" s="122"/>
      <c r="F1123" s="110"/>
      <c r="G1123" s="4"/>
      <c r="H1123" s="4"/>
      <c r="I1123" s="4"/>
      <c r="J1123" s="4"/>
    </row>
    <row r="1124" spans="1:10" ht="12.75">
      <c r="A1124" s="81"/>
      <c r="B1124" s="81"/>
      <c r="C1124" s="148"/>
      <c r="D1124" s="17"/>
      <c r="E1124" s="122"/>
      <c r="F1124" s="110"/>
      <c r="G1124" s="4"/>
      <c r="H1124" s="4"/>
      <c r="I1124" s="4"/>
      <c r="J1124" s="4"/>
    </row>
    <row r="1125" spans="1:10" ht="12.75">
      <c r="A1125" s="81"/>
      <c r="B1125" s="81"/>
      <c r="C1125" s="148"/>
      <c r="D1125" s="17"/>
      <c r="E1125" s="122"/>
      <c r="F1125" s="110"/>
      <c r="G1125" s="4"/>
      <c r="H1125" s="4"/>
      <c r="I1125" s="4"/>
      <c r="J1125" s="4"/>
    </row>
    <row r="1126" spans="1:10" ht="12.75">
      <c r="A1126" s="81"/>
      <c r="B1126" s="81"/>
      <c r="C1126" s="148"/>
      <c r="D1126" s="17"/>
      <c r="E1126" s="122"/>
      <c r="F1126" s="110"/>
      <c r="G1126" s="4"/>
      <c r="H1126" s="4"/>
      <c r="I1126" s="4"/>
      <c r="J1126" s="4"/>
    </row>
    <row r="1127" spans="1:10" ht="12.75">
      <c r="A1127" s="81"/>
      <c r="B1127" s="81"/>
      <c r="C1127" s="148"/>
      <c r="D1127" s="17"/>
      <c r="E1127" s="122"/>
      <c r="F1127" s="110"/>
      <c r="G1127" s="4"/>
      <c r="H1127" s="4"/>
      <c r="I1127" s="4"/>
      <c r="J1127" s="4"/>
    </row>
    <row r="1128" spans="1:10" ht="12.75">
      <c r="A1128" s="81"/>
      <c r="B1128" s="81"/>
      <c r="C1128" s="148"/>
      <c r="D1128" s="17"/>
      <c r="E1128" s="122"/>
      <c r="F1128" s="110"/>
      <c r="G1128" s="4"/>
      <c r="H1128" s="4"/>
      <c r="I1128" s="4"/>
      <c r="J1128" s="4"/>
    </row>
    <row r="1129" spans="1:10" ht="12.75">
      <c r="A1129" s="81"/>
      <c r="B1129" s="81"/>
      <c r="C1129" s="148"/>
      <c r="D1129" s="17"/>
      <c r="E1129" s="122"/>
      <c r="F1129" s="110"/>
      <c r="G1129" s="4"/>
      <c r="H1129" s="4"/>
      <c r="I1129" s="4"/>
      <c r="J1129" s="4"/>
    </row>
    <row r="1130" spans="1:10" ht="12.75">
      <c r="A1130" s="81"/>
      <c r="B1130" s="81"/>
      <c r="C1130" s="148"/>
      <c r="D1130" s="17"/>
      <c r="E1130" s="122"/>
      <c r="F1130" s="110"/>
      <c r="G1130" s="4"/>
      <c r="H1130" s="4"/>
      <c r="I1130" s="4"/>
      <c r="J1130" s="4"/>
    </row>
    <row r="1131" spans="1:10" ht="12.75">
      <c r="A1131" s="81"/>
      <c r="B1131" s="81"/>
      <c r="C1131" s="158" t="s">
        <v>463</v>
      </c>
      <c r="D1131" s="138" t="s">
        <v>214</v>
      </c>
      <c r="E1131" s="227"/>
      <c r="F1131" s="227"/>
      <c r="G1131" s="227"/>
      <c r="H1131" s="227"/>
      <c r="I1131" s="227"/>
      <c r="J1131" s="228"/>
    </row>
    <row r="1132" spans="1:10" ht="12.75" customHeight="1">
      <c r="A1132" s="81"/>
      <c r="B1132" s="81"/>
      <c r="C1132" s="149"/>
      <c r="D1132" s="92" t="s">
        <v>142</v>
      </c>
      <c r="E1132" s="229"/>
      <c r="F1132" s="229"/>
      <c r="G1132" s="21"/>
      <c r="H1132" s="229"/>
      <c r="I1132" s="229"/>
      <c r="J1132" s="230"/>
    </row>
    <row r="1133" spans="1:10" ht="12.75" customHeight="1">
      <c r="A1133" s="81"/>
      <c r="B1133" s="81"/>
      <c r="C1133" s="94" t="s">
        <v>285</v>
      </c>
      <c r="D1133" s="326" t="s">
        <v>125</v>
      </c>
      <c r="E1133" s="326" t="s">
        <v>286</v>
      </c>
      <c r="F1133" s="326" t="s">
        <v>229</v>
      </c>
      <c r="G1133" s="326" t="s">
        <v>126</v>
      </c>
      <c r="H1133" s="326" t="s">
        <v>230</v>
      </c>
      <c r="I1133" s="326"/>
      <c r="J1133" s="326" t="s">
        <v>231</v>
      </c>
    </row>
    <row r="1134" spans="1:10" ht="12" customHeight="1">
      <c r="A1134" s="81"/>
      <c r="B1134" s="81"/>
      <c r="C1134" s="97" t="s">
        <v>124</v>
      </c>
      <c r="D1134" s="327"/>
      <c r="E1134" s="327"/>
      <c r="F1134" s="327"/>
      <c r="G1134" s="327"/>
      <c r="H1134" s="327"/>
      <c r="I1134" s="326"/>
      <c r="J1134" s="327"/>
    </row>
    <row r="1135" spans="1:10" ht="12.75" customHeight="1">
      <c r="A1135" s="81"/>
      <c r="B1135" s="81"/>
      <c r="C1135" s="99" t="s">
        <v>129</v>
      </c>
      <c r="D1135" s="327"/>
      <c r="E1135" s="327"/>
      <c r="F1135" s="327"/>
      <c r="G1135" s="326"/>
      <c r="H1135" s="50" t="s">
        <v>130</v>
      </c>
      <c r="I1135" s="50" t="s">
        <v>131</v>
      </c>
      <c r="J1135" s="326"/>
    </row>
    <row r="1136" spans="1:10" ht="13.5" customHeight="1">
      <c r="A1136" s="81" t="str">
        <f aca="true" t="shared" si="102" ref="A1136:A1143">IF(AND(OR(E1136&gt;0,E1136&lt;&gt;""),G1136&gt;1),RIGHT(10000+B1136-G1136+1,4)," ")</f>
        <v> </v>
      </c>
      <c r="B1136" s="81" t="str">
        <f>IF(OR(E1108&lt;0,E1108&lt;&gt;""),RIGHT(10000+B1108+G1136,4),B86)</f>
        <v>1410</v>
      </c>
      <c r="C1136" s="126" t="str">
        <f aca="true" t="shared" si="103" ref="C1136:C1143">IF(E1136&gt;" ",IF(A1136&lt;&gt;" ",CONCATENATE(A1136,"-",B1136),B1136)," ")</f>
        <v>1410</v>
      </c>
      <c r="D1136" s="153" t="s">
        <v>369</v>
      </c>
      <c r="E1136" s="105" t="s">
        <v>1</v>
      </c>
      <c r="F1136" s="106" t="s">
        <v>133</v>
      </c>
      <c r="G1136" s="91">
        <f aca="true" t="shared" si="104" ref="G1136:G1142">SUM(H1136+I1136)</f>
        <v>1</v>
      </c>
      <c r="H1136" s="90"/>
      <c r="I1136" s="106">
        <v>1</v>
      </c>
      <c r="J1136" s="91"/>
    </row>
    <row r="1137" spans="1:10" ht="12.75">
      <c r="A1137" s="81" t="str">
        <f t="shared" si="102"/>
        <v>1411</v>
      </c>
      <c r="B1137" s="81" t="str">
        <f aca="true" t="shared" si="105" ref="B1137:B1143">IF(OR(E1136&lt;0,E1136&lt;&gt;""),RIGHT(10000+B1136+G1137,4),B1136)</f>
        <v>1413</v>
      </c>
      <c r="C1137" s="126" t="str">
        <f t="shared" si="103"/>
        <v>1411-1413</v>
      </c>
      <c r="D1137" s="143" t="s">
        <v>473</v>
      </c>
      <c r="E1137" s="160" t="s">
        <v>2</v>
      </c>
      <c r="F1137" s="192" t="s">
        <v>136</v>
      </c>
      <c r="G1137" s="109">
        <f t="shared" si="104"/>
        <v>3</v>
      </c>
      <c r="H1137" s="110">
        <v>2</v>
      </c>
      <c r="I1137" s="111">
        <v>1</v>
      </c>
      <c r="J1137" s="109"/>
    </row>
    <row r="1138" spans="1:10" ht="12.75">
      <c r="A1138" s="81" t="str">
        <f t="shared" si="102"/>
        <v>1414</v>
      </c>
      <c r="B1138" s="81" t="str">
        <f t="shared" si="105"/>
        <v>1415</v>
      </c>
      <c r="C1138" s="126" t="str">
        <f t="shared" si="103"/>
        <v>1414-1415</v>
      </c>
      <c r="D1138" s="143" t="s">
        <v>208</v>
      </c>
      <c r="E1138" s="160" t="s">
        <v>2</v>
      </c>
      <c r="F1138" s="192" t="s">
        <v>136</v>
      </c>
      <c r="G1138" s="109">
        <f t="shared" si="104"/>
        <v>2</v>
      </c>
      <c r="H1138" s="110">
        <v>1</v>
      </c>
      <c r="I1138" s="111">
        <v>1</v>
      </c>
      <c r="J1138" s="109"/>
    </row>
    <row r="1139" spans="1:10" ht="12.75">
      <c r="A1139" s="81" t="str">
        <f t="shared" si="102"/>
        <v> </v>
      </c>
      <c r="B1139" s="81" t="str">
        <f t="shared" si="105"/>
        <v>1416</v>
      </c>
      <c r="C1139" s="126" t="str">
        <f t="shared" si="103"/>
        <v>1416</v>
      </c>
      <c r="D1139" s="143" t="s">
        <v>474</v>
      </c>
      <c r="E1139" s="160" t="s">
        <v>2</v>
      </c>
      <c r="F1139" s="192" t="s">
        <v>136</v>
      </c>
      <c r="G1139" s="109">
        <f t="shared" si="104"/>
        <v>1</v>
      </c>
      <c r="H1139" s="110">
        <v>1</v>
      </c>
      <c r="I1139" s="111"/>
      <c r="J1139" s="109"/>
    </row>
    <row r="1140" spans="1:10" ht="12.75">
      <c r="A1140" s="81" t="str">
        <f t="shared" si="102"/>
        <v>1417</v>
      </c>
      <c r="B1140" s="81" t="str">
        <f t="shared" si="105"/>
        <v>1418</v>
      </c>
      <c r="C1140" s="126" t="str">
        <f t="shared" si="103"/>
        <v>1417-1418</v>
      </c>
      <c r="D1140" s="143" t="s">
        <v>475</v>
      </c>
      <c r="E1140" s="160" t="s">
        <v>2</v>
      </c>
      <c r="F1140" s="192" t="s">
        <v>136</v>
      </c>
      <c r="G1140" s="109">
        <f t="shared" si="104"/>
        <v>2</v>
      </c>
      <c r="H1140" s="110">
        <v>2</v>
      </c>
      <c r="I1140" s="111"/>
      <c r="J1140" s="109"/>
    </row>
    <row r="1141" spans="1:10" ht="12" customHeight="1">
      <c r="A1141" s="81" t="str">
        <f t="shared" si="102"/>
        <v> </v>
      </c>
      <c r="B1141" s="81" t="str">
        <f t="shared" si="105"/>
        <v>1419</v>
      </c>
      <c r="C1141" s="126" t="str">
        <f t="shared" si="103"/>
        <v>1419</v>
      </c>
      <c r="D1141" s="143" t="s">
        <v>476</v>
      </c>
      <c r="E1141" s="160" t="s">
        <v>3</v>
      </c>
      <c r="F1141" s="109" t="s">
        <v>138</v>
      </c>
      <c r="G1141" s="109">
        <f t="shared" si="104"/>
        <v>1</v>
      </c>
      <c r="H1141" s="110"/>
      <c r="I1141" s="111">
        <v>1</v>
      </c>
      <c r="J1141" s="109"/>
    </row>
    <row r="1142" spans="1:10" ht="13.5" customHeight="1">
      <c r="A1142" s="81" t="str">
        <f t="shared" si="102"/>
        <v> </v>
      </c>
      <c r="B1142" s="81" t="str">
        <f t="shared" si="105"/>
        <v>1420</v>
      </c>
      <c r="C1142" s="126" t="str">
        <f t="shared" si="103"/>
        <v>1420</v>
      </c>
      <c r="D1142" s="143" t="s">
        <v>477</v>
      </c>
      <c r="E1142" s="160" t="s">
        <v>3</v>
      </c>
      <c r="F1142" s="109" t="s">
        <v>138</v>
      </c>
      <c r="G1142" s="109">
        <f t="shared" si="104"/>
        <v>1</v>
      </c>
      <c r="H1142" s="110"/>
      <c r="I1142" s="111">
        <v>1</v>
      </c>
      <c r="J1142" s="109"/>
    </row>
    <row r="1143" spans="1:10" ht="11.25" customHeight="1">
      <c r="A1143" s="81" t="str">
        <f t="shared" si="102"/>
        <v> </v>
      </c>
      <c r="B1143" s="81" t="str">
        <f t="shared" si="105"/>
        <v>1421</v>
      </c>
      <c r="C1143" s="126" t="str">
        <f t="shared" si="103"/>
        <v>1421</v>
      </c>
      <c r="D1143" s="143" t="s">
        <v>478</v>
      </c>
      <c r="E1143" s="115" t="s">
        <v>3</v>
      </c>
      <c r="F1143" s="119" t="s">
        <v>138</v>
      </c>
      <c r="G1143" s="109">
        <v>1</v>
      </c>
      <c r="H1143" s="110">
        <v>1</v>
      </c>
      <c r="I1143" s="111"/>
      <c r="J1143" s="109"/>
    </row>
    <row r="1144" spans="1:10" ht="15" customHeight="1">
      <c r="A1144" s="81"/>
      <c r="B1144" s="81"/>
      <c r="C1144" s="171"/>
      <c r="D1144" s="16" t="s">
        <v>232</v>
      </c>
      <c r="E1144" s="122"/>
      <c r="F1144" s="110"/>
      <c r="G1144" s="177">
        <f>SUM(H1144+I1144)</f>
        <v>12</v>
      </c>
      <c r="H1144" s="189">
        <f>SUM(H1136:H1143)</f>
        <v>7</v>
      </c>
      <c r="I1144" s="178">
        <f>SUM(I1136:I1143)</f>
        <v>5</v>
      </c>
      <c r="J1144" s="179"/>
    </row>
    <row r="1145" spans="1:10" ht="15" customHeight="1">
      <c r="A1145" s="81"/>
      <c r="B1145" s="81"/>
      <c r="C1145" s="148"/>
      <c r="D1145" s="17"/>
      <c r="E1145" s="122"/>
      <c r="F1145" s="110"/>
      <c r="G1145" s="4"/>
      <c r="H1145" s="4"/>
      <c r="I1145" s="4"/>
      <c r="J1145" s="4"/>
    </row>
    <row r="1146" spans="1:10" ht="15" customHeight="1">
      <c r="A1146" s="81"/>
      <c r="B1146" s="81"/>
      <c r="C1146" s="148"/>
      <c r="D1146" s="17"/>
      <c r="E1146" s="122"/>
      <c r="F1146" s="110"/>
      <c r="G1146" s="4"/>
      <c r="H1146" s="4"/>
      <c r="I1146" s="4"/>
      <c r="J1146" s="4"/>
    </row>
    <row r="1147" spans="1:10" ht="12.75">
      <c r="A1147" s="81"/>
      <c r="B1147" s="81"/>
      <c r="C1147" s="158" t="s">
        <v>472</v>
      </c>
      <c r="D1147" s="138" t="s">
        <v>215</v>
      </c>
      <c r="E1147" s="227"/>
      <c r="F1147" s="227"/>
      <c r="G1147" s="227"/>
      <c r="H1147" s="227"/>
      <c r="I1147" s="227"/>
      <c r="J1147" s="228"/>
    </row>
    <row r="1148" spans="1:10" ht="12.75">
      <c r="A1148" s="81"/>
      <c r="B1148" s="81"/>
      <c r="C1148" s="149"/>
      <c r="D1148" s="92" t="s">
        <v>142</v>
      </c>
      <c r="E1148" s="229"/>
      <c r="F1148" s="229"/>
      <c r="G1148" s="21"/>
      <c r="H1148" s="229"/>
      <c r="I1148" s="229"/>
      <c r="J1148" s="230"/>
    </row>
    <row r="1149" spans="1:10" ht="12.75">
      <c r="A1149" s="81"/>
      <c r="B1149" s="81"/>
      <c r="C1149" s="94" t="s">
        <v>285</v>
      </c>
      <c r="D1149" s="326" t="s">
        <v>125</v>
      </c>
      <c r="E1149" s="326" t="s">
        <v>286</v>
      </c>
      <c r="F1149" s="326" t="s">
        <v>229</v>
      </c>
      <c r="G1149" s="326" t="s">
        <v>126</v>
      </c>
      <c r="H1149" s="326" t="s">
        <v>230</v>
      </c>
      <c r="I1149" s="326"/>
      <c r="J1149" s="326" t="s">
        <v>231</v>
      </c>
    </row>
    <row r="1150" spans="1:10" ht="12.75">
      <c r="A1150" s="81"/>
      <c r="B1150" s="81"/>
      <c r="C1150" s="97" t="s">
        <v>124</v>
      </c>
      <c r="D1150" s="327"/>
      <c r="E1150" s="327"/>
      <c r="F1150" s="327"/>
      <c r="G1150" s="327"/>
      <c r="H1150" s="327"/>
      <c r="I1150" s="326"/>
      <c r="J1150" s="327"/>
    </row>
    <row r="1151" spans="1:10" ht="12.75">
      <c r="A1151" s="81"/>
      <c r="B1151" s="81"/>
      <c r="C1151" s="99" t="s">
        <v>129</v>
      </c>
      <c r="D1151" s="327"/>
      <c r="E1151" s="327"/>
      <c r="F1151" s="327"/>
      <c r="G1151" s="326"/>
      <c r="H1151" s="50" t="s">
        <v>130</v>
      </c>
      <c r="I1151" s="50" t="s">
        <v>131</v>
      </c>
      <c r="J1151" s="326"/>
    </row>
    <row r="1152" spans="1:10" ht="12.75">
      <c r="A1152" s="81" t="str">
        <f>IF(AND(OR(E1152&gt;0,E1152&lt;&gt;""),G1152&gt;1),RIGHT(10000+B1152-G1152+1,4)," ")</f>
        <v> </v>
      </c>
      <c r="B1152" s="81" t="str">
        <f>IF(OR(E1143&lt;0,E1143&lt;&gt;""),RIGHT(10000+B1143+G1152,4),B1143)</f>
        <v>1422</v>
      </c>
      <c r="C1152" s="126" t="str">
        <f>IF(E1152&gt;" ",IF(A1152&lt;&gt;" ",CONCATENATE(A1152,"-",B1152),B1152)," ")</f>
        <v>1422</v>
      </c>
      <c r="D1152" s="153" t="s">
        <v>392</v>
      </c>
      <c r="E1152" s="105" t="s">
        <v>1</v>
      </c>
      <c r="F1152" s="106" t="s">
        <v>133</v>
      </c>
      <c r="G1152" s="106">
        <f>SUM(H1152+I1152)</f>
        <v>1</v>
      </c>
      <c r="H1152" s="90"/>
      <c r="I1152" s="106">
        <v>1</v>
      </c>
      <c r="J1152" s="106"/>
    </row>
    <row r="1153" spans="1:10" ht="12.75">
      <c r="A1153" s="81" t="str">
        <f>IF(AND(OR(E1153&gt;0,E1153&lt;&gt;""),G1153&gt;1),RIGHT(10000+B1153-G1153+1,4)," ")</f>
        <v>1423</v>
      </c>
      <c r="B1153" s="81" t="str">
        <f>IF(OR(E1152&lt;0,E1152&lt;&gt;""),RIGHT(10000+B1152+G1153,4),B1152)</f>
        <v>1425</v>
      </c>
      <c r="C1153" s="126" t="str">
        <f>IF(E1153&gt;" ",IF(A1153&lt;&gt;" ",CONCATENATE(A1153,"-",B1153),B1153)," ")</f>
        <v>1423-1425</v>
      </c>
      <c r="D1153" s="143" t="s">
        <v>480</v>
      </c>
      <c r="E1153" s="160" t="s">
        <v>3</v>
      </c>
      <c r="F1153" s="109" t="s">
        <v>138</v>
      </c>
      <c r="G1153" s="111">
        <f>SUM(H1153+I1153)</f>
        <v>3</v>
      </c>
      <c r="H1153" s="110"/>
      <c r="I1153" s="111">
        <v>3</v>
      </c>
      <c r="J1153" s="111"/>
    </row>
    <row r="1154" spans="1:10" ht="12.75">
      <c r="A1154" s="81" t="str">
        <f>IF(AND(OR(E1154&gt;0,E1154&lt;&gt;""),G1154&gt;1),RIGHT(10000+B1154-G1154+1,4)," ")</f>
        <v> </v>
      </c>
      <c r="B1154" s="81" t="str">
        <f>IF(OR(E1153&lt;0,E1153&lt;&gt;""),RIGHT(10000+B1153+G1154,4),B1153)</f>
        <v>1426</v>
      </c>
      <c r="C1154" s="126" t="str">
        <f>IF(E1154&gt;" ",IF(A1154&lt;&gt;" ",CONCATENATE(A1154,"-",B1154),B1154)," ")</f>
        <v>1426</v>
      </c>
      <c r="D1154" s="143" t="s">
        <v>481</v>
      </c>
      <c r="E1154" s="115" t="s">
        <v>3</v>
      </c>
      <c r="F1154" s="119" t="s">
        <v>138</v>
      </c>
      <c r="G1154" s="119">
        <f>SUM(H1154+I1154)</f>
        <v>1</v>
      </c>
      <c r="H1154" s="203">
        <v>1</v>
      </c>
      <c r="I1154" s="119"/>
      <c r="J1154" s="119"/>
    </row>
    <row r="1155" spans="1:10" ht="12.75">
      <c r="A1155" s="81"/>
      <c r="B1155" s="81"/>
      <c r="C1155" s="147"/>
      <c r="D1155" s="134" t="s">
        <v>234</v>
      </c>
      <c r="E1155" s="122"/>
      <c r="F1155" s="110"/>
      <c r="G1155" s="11">
        <f>SUM(H1155+I1155)</f>
        <v>5</v>
      </c>
      <c r="H1155" s="123">
        <f>SUM(H1152:H1154)</f>
        <v>1</v>
      </c>
      <c r="I1155" s="11">
        <f>SUM(I1152:I1154)</f>
        <v>4</v>
      </c>
      <c r="J1155" s="12"/>
    </row>
    <row r="1156" spans="1:10" ht="12.75">
      <c r="A1156" s="81"/>
      <c r="B1156" s="81"/>
      <c r="C1156" s="148"/>
      <c r="D1156" s="17"/>
      <c r="E1156" s="122"/>
      <c r="F1156" s="110"/>
      <c r="G1156" s="4"/>
      <c r="H1156" s="4"/>
      <c r="I1156" s="4"/>
      <c r="J1156" s="4"/>
    </row>
    <row r="1157" spans="1:10" ht="12.75">
      <c r="A1157" s="81"/>
      <c r="B1157" s="81"/>
      <c r="C1157" s="148"/>
      <c r="D1157" s="17"/>
      <c r="E1157" s="122"/>
      <c r="F1157" s="110"/>
      <c r="G1157" s="4"/>
      <c r="H1157" s="4"/>
      <c r="I1157" s="4"/>
      <c r="J1157" s="4"/>
    </row>
    <row r="1158" spans="1:10" ht="12.75">
      <c r="A1158" s="81"/>
      <c r="B1158" s="81"/>
      <c r="C1158" s="148"/>
      <c r="D1158" s="17"/>
      <c r="E1158" s="122"/>
      <c r="F1158" s="110"/>
      <c r="G1158" s="4"/>
      <c r="H1158" s="4"/>
      <c r="I1158" s="4"/>
      <c r="J1158" s="4"/>
    </row>
    <row r="1159" spans="1:10" ht="12.75">
      <c r="A1159" s="81"/>
      <c r="B1159" s="81"/>
      <c r="C1159" s="148"/>
      <c r="D1159" s="17"/>
      <c r="E1159" s="122"/>
      <c r="F1159" s="110"/>
      <c r="G1159" s="4"/>
      <c r="H1159" s="4"/>
      <c r="I1159" s="4"/>
      <c r="J1159" s="4"/>
    </row>
    <row r="1160" spans="1:10" ht="12.75">
      <c r="A1160" s="81"/>
      <c r="B1160" s="81"/>
      <c r="C1160" s="148"/>
      <c r="D1160" s="17"/>
      <c r="E1160" s="122"/>
      <c r="F1160" s="110"/>
      <c r="G1160" s="4"/>
      <c r="H1160" s="4"/>
      <c r="I1160" s="4"/>
      <c r="J1160" s="4"/>
    </row>
    <row r="1161" spans="1:10" ht="12.75">
      <c r="A1161" s="81"/>
      <c r="B1161" s="81"/>
      <c r="C1161" s="148"/>
      <c r="D1161" s="17"/>
      <c r="E1161" s="122"/>
      <c r="F1161" s="110"/>
      <c r="G1161" s="4"/>
      <c r="H1161" s="4"/>
      <c r="I1161" s="4"/>
      <c r="J1161" s="4"/>
    </row>
    <row r="1162" spans="1:10" ht="12.75">
      <c r="A1162" s="81"/>
      <c r="B1162" s="81"/>
      <c r="C1162" s="148"/>
      <c r="D1162" s="17"/>
      <c r="E1162" s="122"/>
      <c r="F1162" s="110"/>
      <c r="G1162" s="4"/>
      <c r="H1162" s="4"/>
      <c r="I1162" s="4"/>
      <c r="J1162" s="4"/>
    </row>
    <row r="1163" spans="1:10" ht="12.75">
      <c r="A1163" s="81"/>
      <c r="B1163" s="81"/>
      <c r="C1163" s="148"/>
      <c r="D1163" s="17"/>
      <c r="E1163" s="122"/>
      <c r="F1163" s="110"/>
      <c r="G1163" s="4"/>
      <c r="H1163" s="4"/>
      <c r="I1163" s="4"/>
      <c r="J1163" s="4"/>
    </row>
    <row r="1164" spans="1:10" ht="12.75">
      <c r="A1164" s="81"/>
      <c r="B1164" s="81"/>
      <c r="C1164" s="148"/>
      <c r="D1164" s="17"/>
      <c r="E1164" s="122"/>
      <c r="F1164" s="110"/>
      <c r="G1164" s="4"/>
      <c r="H1164" s="4"/>
      <c r="I1164" s="4"/>
      <c r="J1164" s="4"/>
    </row>
    <row r="1165" spans="1:10" ht="12.75">
      <c r="A1165" s="81"/>
      <c r="B1165" s="81"/>
      <c r="C1165" s="87" t="s">
        <v>472</v>
      </c>
      <c r="D1165" s="18" t="s">
        <v>215</v>
      </c>
      <c r="E1165" s="224"/>
      <c r="F1165" s="224"/>
      <c r="G1165" s="224"/>
      <c r="H1165" s="224"/>
      <c r="I1165" s="224"/>
      <c r="J1165" s="226"/>
    </row>
    <row r="1166" spans="1:10" ht="12.75">
      <c r="A1166" s="81"/>
      <c r="B1166" s="81"/>
      <c r="C1166" s="94" t="s">
        <v>54</v>
      </c>
      <c r="D1166" s="19" t="s">
        <v>216</v>
      </c>
      <c r="E1166" s="229"/>
      <c r="F1166" s="229"/>
      <c r="G1166" s="21"/>
      <c r="H1166" s="229"/>
      <c r="I1166" s="229"/>
      <c r="J1166" s="230"/>
    </row>
    <row r="1167" spans="1:10" ht="12.75">
      <c r="A1167" s="81"/>
      <c r="B1167" s="81"/>
      <c r="C1167" s="94" t="s">
        <v>285</v>
      </c>
      <c r="D1167" s="326" t="s">
        <v>125</v>
      </c>
      <c r="E1167" s="326" t="s">
        <v>286</v>
      </c>
      <c r="F1167" s="326" t="s">
        <v>229</v>
      </c>
      <c r="G1167" s="326" t="s">
        <v>126</v>
      </c>
      <c r="H1167" s="326" t="s">
        <v>230</v>
      </c>
      <c r="I1167" s="326"/>
      <c r="J1167" s="326" t="s">
        <v>231</v>
      </c>
    </row>
    <row r="1168" spans="1:10" ht="12.75">
      <c r="A1168" s="81"/>
      <c r="B1168" s="81"/>
      <c r="C1168" s="97" t="s">
        <v>124</v>
      </c>
      <c r="D1168" s="327"/>
      <c r="E1168" s="327"/>
      <c r="F1168" s="327"/>
      <c r="G1168" s="327"/>
      <c r="H1168" s="327"/>
      <c r="I1168" s="326"/>
      <c r="J1168" s="327"/>
    </row>
    <row r="1169" spans="1:10" ht="12.75">
      <c r="A1169" s="81"/>
      <c r="B1169" s="81"/>
      <c r="C1169" s="99" t="s">
        <v>129</v>
      </c>
      <c r="D1169" s="327"/>
      <c r="E1169" s="327"/>
      <c r="F1169" s="327"/>
      <c r="G1169" s="326"/>
      <c r="H1169" s="50" t="s">
        <v>130</v>
      </c>
      <c r="I1169" s="50" t="s">
        <v>131</v>
      </c>
      <c r="J1169" s="326"/>
    </row>
    <row r="1170" spans="1:10" ht="12.75">
      <c r="A1170" s="81" t="str">
        <f aca="true" t="shared" si="106" ref="A1170:A1175">IF(AND(OR(E1170&gt;0,E1170&lt;&gt;""),G1170&gt;1),RIGHT(10000+B1170-G1170+1,4)," ")</f>
        <v> </v>
      </c>
      <c r="B1170" s="81" t="str">
        <f>IF(OR(E1154&lt;0,E1154&lt;&gt;""),RIGHT(10000+B1154+G1170,4),B1154)</f>
        <v>1427</v>
      </c>
      <c r="C1170" s="126" t="str">
        <f aca="true" t="shared" si="107" ref="C1170:C1175">IF(E1170&gt;" ",IF(A1170&lt;&gt;" ",CONCATENATE(A1170,"-",B1170),B1170)," ")</f>
        <v>1427</v>
      </c>
      <c r="D1170" s="143" t="s">
        <v>351</v>
      </c>
      <c r="E1170" s="105" t="s">
        <v>4</v>
      </c>
      <c r="F1170" s="106" t="s">
        <v>263</v>
      </c>
      <c r="G1170" s="106">
        <f aca="true" t="shared" si="108" ref="G1170:G1176">SUM(H1170+I1170)</f>
        <v>1</v>
      </c>
      <c r="H1170" s="110"/>
      <c r="I1170" s="106">
        <v>1</v>
      </c>
      <c r="J1170" s="109"/>
    </row>
    <row r="1171" spans="1:10" ht="12.75">
      <c r="A1171" s="81" t="str">
        <f t="shared" si="106"/>
        <v> </v>
      </c>
      <c r="B1171" s="81" t="str">
        <f>IF(OR(E1170&lt;0,E1170&lt;&gt;""),RIGHT(10000+B1170+G1171,4),B1170)</f>
        <v>1428</v>
      </c>
      <c r="C1171" s="126" t="str">
        <f t="shared" si="107"/>
        <v>1428</v>
      </c>
      <c r="D1171" s="143" t="s">
        <v>360</v>
      </c>
      <c r="E1171" s="160" t="s">
        <v>2</v>
      </c>
      <c r="F1171" s="192" t="s">
        <v>136</v>
      </c>
      <c r="G1171" s="111">
        <f t="shared" si="108"/>
        <v>1</v>
      </c>
      <c r="H1171" s="110">
        <v>1</v>
      </c>
      <c r="I1171" s="111"/>
      <c r="J1171" s="109"/>
    </row>
    <row r="1172" spans="1:10" ht="12.75">
      <c r="A1172" s="81" t="str">
        <f t="shared" si="106"/>
        <v>1429</v>
      </c>
      <c r="B1172" s="81" t="str">
        <f>IF(OR(E1171&lt;0,E1171&lt;&gt;""),RIGHT(10000+B1171+G1172,4),B1171)</f>
        <v>1431</v>
      </c>
      <c r="C1172" s="126" t="str">
        <f t="shared" si="107"/>
        <v>1429-1431</v>
      </c>
      <c r="D1172" s="143" t="s">
        <v>353</v>
      </c>
      <c r="E1172" s="160" t="s">
        <v>2</v>
      </c>
      <c r="F1172" s="192" t="s">
        <v>136</v>
      </c>
      <c r="G1172" s="111">
        <f t="shared" si="108"/>
        <v>3</v>
      </c>
      <c r="H1172" s="110">
        <v>2</v>
      </c>
      <c r="I1172" s="111">
        <v>1</v>
      </c>
      <c r="J1172" s="109"/>
    </row>
    <row r="1173" spans="1:10" ht="12.75">
      <c r="A1173" s="81" t="str">
        <f t="shared" si="106"/>
        <v>1432</v>
      </c>
      <c r="B1173" s="81" t="str">
        <f>IF(OR(E1172&lt;0,E1172&lt;&gt;""),RIGHT(10000+B1172+G1173,4),B1172)</f>
        <v>1435</v>
      </c>
      <c r="C1173" s="126" t="str">
        <f t="shared" si="107"/>
        <v>1432-1435</v>
      </c>
      <c r="D1173" s="143" t="s">
        <v>482</v>
      </c>
      <c r="E1173" s="160" t="s">
        <v>2</v>
      </c>
      <c r="F1173" s="192" t="s">
        <v>136</v>
      </c>
      <c r="G1173" s="111">
        <f t="shared" si="108"/>
        <v>4</v>
      </c>
      <c r="H1173" s="110">
        <v>4</v>
      </c>
      <c r="I1173" s="111"/>
      <c r="J1173" s="109"/>
    </row>
    <row r="1174" spans="1:10" ht="12.75">
      <c r="A1174" s="81" t="str">
        <f t="shared" si="106"/>
        <v> </v>
      </c>
      <c r="B1174" s="81" t="str">
        <f>IF(OR(E1173&lt;0,E1173&lt;&gt;""),RIGHT(10000+B1173+G1174,4),B1173)</f>
        <v>1436</v>
      </c>
      <c r="C1174" s="126" t="str">
        <f t="shared" si="107"/>
        <v>1436</v>
      </c>
      <c r="D1174" s="143" t="s">
        <v>483</v>
      </c>
      <c r="E1174" s="160" t="s">
        <v>3</v>
      </c>
      <c r="F1174" s="203" t="s">
        <v>138</v>
      </c>
      <c r="G1174" s="111">
        <f t="shared" si="108"/>
        <v>1</v>
      </c>
      <c r="H1174" s="110">
        <v>1</v>
      </c>
      <c r="I1174" s="111"/>
      <c r="J1174" s="109"/>
    </row>
    <row r="1175" spans="1:10" ht="12.75">
      <c r="A1175" s="81" t="str">
        <f t="shared" si="106"/>
        <v>1437</v>
      </c>
      <c r="B1175" s="81" t="str">
        <f>IF(OR(E1174&lt;0,E1174&lt;&gt;""),RIGHT(10000+B1174+G1175,4),B1174)</f>
        <v>1442</v>
      </c>
      <c r="C1175" s="126" t="str">
        <f t="shared" si="107"/>
        <v>1437-1442</v>
      </c>
      <c r="D1175" s="162" t="s">
        <v>381</v>
      </c>
      <c r="E1175" s="115" t="s">
        <v>3</v>
      </c>
      <c r="F1175" s="117" t="s">
        <v>138</v>
      </c>
      <c r="G1175" s="111">
        <f t="shared" si="108"/>
        <v>6</v>
      </c>
      <c r="H1175" s="117">
        <v>4</v>
      </c>
      <c r="I1175" s="119">
        <v>2</v>
      </c>
      <c r="J1175" s="120"/>
    </row>
    <row r="1176" spans="1:10" ht="12.75">
      <c r="A1176" s="81"/>
      <c r="B1176" s="81"/>
      <c r="C1176" s="147"/>
      <c r="D1176" s="16" t="s">
        <v>235</v>
      </c>
      <c r="E1176" s="122"/>
      <c r="F1176" s="110"/>
      <c r="G1176" s="11">
        <f t="shared" si="108"/>
        <v>16</v>
      </c>
      <c r="H1176" s="123">
        <f>SUM(H1170:H1175)</f>
        <v>12</v>
      </c>
      <c r="I1176" s="11">
        <f>SUM(I1170:I1175)</f>
        <v>4</v>
      </c>
      <c r="J1176" s="12"/>
    </row>
    <row r="1177" spans="1:10" ht="12.75">
      <c r="A1177" s="81"/>
      <c r="B1177" s="81"/>
      <c r="C1177" s="148"/>
      <c r="D1177" s="17"/>
      <c r="E1177" s="122"/>
      <c r="F1177" s="110"/>
      <c r="G1177" s="4"/>
      <c r="H1177" s="4"/>
      <c r="I1177" s="4"/>
      <c r="J1177" s="4"/>
    </row>
    <row r="1178" spans="1:10" ht="12.75">
      <c r="A1178" s="81"/>
      <c r="B1178" s="81"/>
      <c r="C1178" s="148"/>
      <c r="D1178" s="17"/>
      <c r="E1178" s="122"/>
      <c r="F1178" s="110"/>
      <c r="G1178" s="4"/>
      <c r="H1178" s="4"/>
      <c r="I1178" s="4"/>
      <c r="J1178" s="4"/>
    </row>
    <row r="1179" spans="1:10" ht="12.75">
      <c r="A1179" s="81"/>
      <c r="B1179" s="81"/>
      <c r="C1179" s="87" t="s">
        <v>472</v>
      </c>
      <c r="D1179" s="92" t="s">
        <v>215</v>
      </c>
      <c r="E1179" s="224"/>
      <c r="F1179" s="224"/>
      <c r="G1179" s="224"/>
      <c r="H1179" s="224"/>
      <c r="I1179" s="224"/>
      <c r="J1179" s="226"/>
    </row>
    <row r="1180" spans="1:10" ht="12.75">
      <c r="A1180" s="81"/>
      <c r="B1180" s="81"/>
      <c r="C1180" s="94" t="s">
        <v>55</v>
      </c>
      <c r="D1180" s="19" t="s">
        <v>217</v>
      </c>
      <c r="E1180" s="229"/>
      <c r="F1180" s="229"/>
      <c r="G1180" s="21"/>
      <c r="H1180" s="229"/>
      <c r="I1180" s="229"/>
      <c r="J1180" s="230"/>
    </row>
    <row r="1181" spans="1:10" ht="12.75">
      <c r="A1181" s="81"/>
      <c r="B1181" s="81"/>
      <c r="C1181" s="94" t="s">
        <v>285</v>
      </c>
      <c r="D1181" s="326" t="s">
        <v>125</v>
      </c>
      <c r="E1181" s="326" t="s">
        <v>286</v>
      </c>
      <c r="F1181" s="326" t="s">
        <v>229</v>
      </c>
      <c r="G1181" s="326" t="s">
        <v>126</v>
      </c>
      <c r="H1181" s="326" t="s">
        <v>230</v>
      </c>
      <c r="I1181" s="326"/>
      <c r="J1181" s="326" t="s">
        <v>231</v>
      </c>
    </row>
    <row r="1182" spans="1:10" ht="12.75">
      <c r="A1182" s="81"/>
      <c r="B1182" s="81"/>
      <c r="C1182" s="97" t="s">
        <v>124</v>
      </c>
      <c r="D1182" s="327"/>
      <c r="E1182" s="327"/>
      <c r="F1182" s="327"/>
      <c r="G1182" s="327"/>
      <c r="H1182" s="327"/>
      <c r="I1182" s="326"/>
      <c r="J1182" s="327"/>
    </row>
    <row r="1183" spans="1:10" ht="12.75">
      <c r="A1183" s="81"/>
      <c r="B1183" s="81"/>
      <c r="C1183" s="99" t="s">
        <v>129</v>
      </c>
      <c r="D1183" s="327"/>
      <c r="E1183" s="327"/>
      <c r="F1183" s="327"/>
      <c r="G1183" s="326"/>
      <c r="H1183" s="50" t="s">
        <v>130</v>
      </c>
      <c r="I1183" s="50" t="s">
        <v>131</v>
      </c>
      <c r="J1183" s="326"/>
    </row>
    <row r="1184" spans="1:10" ht="12.75">
      <c r="A1184" s="81" t="str">
        <f aca="true" t="shared" si="109" ref="A1184:A1189">IF(AND(OR(E1184&gt;0,E1184&lt;&gt;""),G1184&gt;1),RIGHT(10000+B1184-G1184+1,4)," ")</f>
        <v> </v>
      </c>
      <c r="B1184" s="81" t="str">
        <f>IF(OR(E1565&lt;0,E1175&lt;&gt;""),RIGHT(10000+B1175+G1184,4),B1175)</f>
        <v>1443</v>
      </c>
      <c r="C1184" s="126" t="str">
        <f aca="true" t="shared" si="110" ref="C1184:C1189">IF(E1184&gt;" ",IF(A1184&lt;&gt;" ",CONCATENATE(A1184,"-",B1184),B1184)," ")</f>
        <v>1443</v>
      </c>
      <c r="D1184" s="143" t="s">
        <v>347</v>
      </c>
      <c r="E1184" s="105" t="s">
        <v>4</v>
      </c>
      <c r="F1184" s="106" t="s">
        <v>263</v>
      </c>
      <c r="G1184" s="106">
        <f aca="true" t="shared" si="111" ref="G1184:G1191">SUM(H1184+I1184)</f>
        <v>1</v>
      </c>
      <c r="H1184" s="110"/>
      <c r="I1184" s="106">
        <v>1</v>
      </c>
      <c r="J1184" s="109"/>
    </row>
    <row r="1185" spans="1:10" ht="12.75">
      <c r="A1185" s="81" t="str">
        <f t="shared" si="109"/>
        <v> </v>
      </c>
      <c r="B1185" s="81" t="str">
        <f>IF(OR(E1184&lt;0,E1184&lt;&gt;""),RIGHT(10000+B1184+G1185,4),B1184)</f>
        <v>1444</v>
      </c>
      <c r="C1185" s="126" t="str">
        <f t="shared" si="110"/>
        <v>1444</v>
      </c>
      <c r="D1185" s="143" t="s">
        <v>390</v>
      </c>
      <c r="E1185" s="160" t="s">
        <v>2</v>
      </c>
      <c r="F1185" s="192" t="s">
        <v>136</v>
      </c>
      <c r="G1185" s="111">
        <f t="shared" si="111"/>
        <v>1</v>
      </c>
      <c r="H1185" s="110">
        <v>1</v>
      </c>
      <c r="I1185" s="111"/>
      <c r="J1185" s="109"/>
    </row>
    <row r="1186" spans="1:10" ht="12.75">
      <c r="A1186" s="81" t="str">
        <f t="shared" si="109"/>
        <v>1445</v>
      </c>
      <c r="B1186" s="81" t="str">
        <f>IF(OR(E1185&lt;0,E1185&lt;&gt;""),RIGHT(10000+B1185+G1186,4),B1185)</f>
        <v>1448</v>
      </c>
      <c r="C1186" s="126" t="str">
        <f t="shared" si="110"/>
        <v>1445-1448</v>
      </c>
      <c r="D1186" s="143" t="s">
        <v>365</v>
      </c>
      <c r="E1186" s="160" t="s">
        <v>2</v>
      </c>
      <c r="F1186" s="192" t="s">
        <v>136</v>
      </c>
      <c r="G1186" s="111">
        <f t="shared" si="111"/>
        <v>4</v>
      </c>
      <c r="H1186" s="110">
        <v>1</v>
      </c>
      <c r="I1186" s="111">
        <v>3</v>
      </c>
      <c r="J1186" s="109"/>
    </row>
    <row r="1187" spans="1:10" ht="12.75">
      <c r="A1187" s="81" t="str">
        <f t="shared" si="109"/>
        <v>1449</v>
      </c>
      <c r="B1187" s="81" t="str">
        <f>IF(OR(E1186&lt;0,E1186&lt;&gt;""),RIGHT(10000+B1186+G1187,4),B1186)</f>
        <v>1454</v>
      </c>
      <c r="C1187" s="126" t="str">
        <f t="shared" si="110"/>
        <v>1449-1454</v>
      </c>
      <c r="D1187" s="143" t="s">
        <v>484</v>
      </c>
      <c r="E1187" s="160" t="s">
        <v>2</v>
      </c>
      <c r="F1187" s="109" t="s">
        <v>138</v>
      </c>
      <c r="G1187" s="111">
        <f t="shared" si="111"/>
        <v>6</v>
      </c>
      <c r="H1187" s="110">
        <v>5</v>
      </c>
      <c r="I1187" s="111">
        <v>1</v>
      </c>
      <c r="J1187" s="109"/>
    </row>
    <row r="1188" spans="1:10" ht="12.75">
      <c r="A1188" s="81" t="str">
        <f t="shared" si="109"/>
        <v> </v>
      </c>
      <c r="B1188" s="81" t="str">
        <f>IF(OR(E1187&lt;0,E1187&lt;&gt;""),RIGHT(10000+B1187+G1188,4),B1187)</f>
        <v>1455</v>
      </c>
      <c r="C1188" s="126" t="str">
        <f t="shared" si="110"/>
        <v>1455</v>
      </c>
      <c r="D1188" s="143" t="s">
        <v>456</v>
      </c>
      <c r="E1188" s="160" t="s">
        <v>3</v>
      </c>
      <c r="F1188" s="109" t="s">
        <v>138</v>
      </c>
      <c r="G1188" s="111">
        <f t="shared" si="111"/>
        <v>1</v>
      </c>
      <c r="H1188" s="110">
        <v>1</v>
      </c>
      <c r="I1188" s="111"/>
      <c r="J1188" s="109"/>
    </row>
    <row r="1189" spans="1:10" ht="12.75">
      <c r="A1189" s="81" t="str">
        <f t="shared" si="109"/>
        <v> </v>
      </c>
      <c r="B1189" s="81" t="str">
        <f>IF(OR(E1188&lt;0,E1188&lt;&gt;""),RIGHT(10000+B1188+G1189,4),B1188)</f>
        <v>1456</v>
      </c>
      <c r="C1189" s="126" t="str">
        <f t="shared" si="110"/>
        <v>1456</v>
      </c>
      <c r="D1189" s="204" t="s">
        <v>274</v>
      </c>
      <c r="E1189" s="115" t="s">
        <v>3</v>
      </c>
      <c r="F1189" s="120" t="s">
        <v>138</v>
      </c>
      <c r="G1189" s="111">
        <f t="shared" si="111"/>
        <v>1</v>
      </c>
      <c r="H1189" s="110">
        <v>1</v>
      </c>
      <c r="I1189" s="111"/>
      <c r="J1189" s="109"/>
    </row>
    <row r="1190" spans="1:10" ht="12.75">
      <c r="A1190" s="81"/>
      <c r="B1190" s="81"/>
      <c r="C1190" s="147"/>
      <c r="D1190" s="16" t="s">
        <v>235</v>
      </c>
      <c r="E1190" s="122"/>
      <c r="F1190" s="110"/>
      <c r="G1190" s="11">
        <f t="shared" si="111"/>
        <v>14</v>
      </c>
      <c r="H1190" s="123">
        <f>SUM(H1184:H1189)</f>
        <v>9</v>
      </c>
      <c r="I1190" s="11">
        <f>SUM(I1184:I1189)</f>
        <v>5</v>
      </c>
      <c r="J1190" s="12"/>
    </row>
    <row r="1191" spans="1:10" ht="12.75">
      <c r="A1191" s="81"/>
      <c r="B1191" s="81"/>
      <c r="C1191" s="147"/>
      <c r="D1191" s="16" t="s">
        <v>232</v>
      </c>
      <c r="E1191" s="122"/>
      <c r="F1191" s="110"/>
      <c r="G1191" s="11">
        <f t="shared" si="111"/>
        <v>35</v>
      </c>
      <c r="H1191" s="11">
        <f>SUM(H1155+H1176+H1190)</f>
        <v>22</v>
      </c>
      <c r="I1191" s="11">
        <f>SUM(I1155+I1176+I1190)</f>
        <v>13</v>
      </c>
      <c r="J1191" s="11"/>
    </row>
    <row r="1192" spans="1:10" ht="12.75">
      <c r="A1192" s="81"/>
      <c r="B1192" s="81"/>
      <c r="C1192" s="148"/>
      <c r="D1192" s="17"/>
      <c r="E1192" s="122"/>
      <c r="F1192" s="110"/>
      <c r="G1192" s="4"/>
      <c r="H1192" s="4"/>
      <c r="I1192" s="4"/>
      <c r="J1192" s="4"/>
    </row>
    <row r="1193" spans="1:10" ht="12.75">
      <c r="A1193" s="81"/>
      <c r="B1193" s="81"/>
      <c r="C1193" s="148"/>
      <c r="D1193" s="17"/>
      <c r="E1193" s="122"/>
      <c r="F1193" s="110"/>
      <c r="G1193" s="4"/>
      <c r="H1193" s="4"/>
      <c r="I1193" s="4"/>
      <c r="J1193" s="4"/>
    </row>
    <row r="1194" spans="1:10" ht="12.75">
      <c r="A1194" s="81"/>
      <c r="B1194" s="81"/>
      <c r="C1194" s="148"/>
      <c r="D1194" s="17"/>
      <c r="E1194" s="122"/>
      <c r="F1194" s="110"/>
      <c r="G1194" s="4"/>
      <c r="H1194" s="4"/>
      <c r="I1194" s="4"/>
      <c r="J1194" s="4"/>
    </row>
    <row r="1195" spans="1:10" ht="12.75">
      <c r="A1195" s="81"/>
      <c r="B1195" s="81"/>
      <c r="C1195" s="148"/>
      <c r="D1195" s="17"/>
      <c r="E1195" s="122"/>
      <c r="F1195" s="110"/>
      <c r="G1195" s="4"/>
      <c r="H1195" s="4"/>
      <c r="I1195" s="4"/>
      <c r="J1195" s="4"/>
    </row>
    <row r="1196" spans="1:10" ht="12.75">
      <c r="A1196" s="81"/>
      <c r="B1196" s="81"/>
      <c r="C1196" s="148"/>
      <c r="D1196" s="17"/>
      <c r="E1196" s="122"/>
      <c r="F1196" s="110"/>
      <c r="G1196" s="4"/>
      <c r="H1196" s="4"/>
      <c r="I1196" s="4"/>
      <c r="J1196" s="4"/>
    </row>
    <row r="1197" spans="1:10" ht="12.75">
      <c r="A1197" s="81"/>
      <c r="B1197" s="81"/>
      <c r="C1197" s="148"/>
      <c r="D1197" s="17"/>
      <c r="E1197" s="122"/>
      <c r="F1197" s="110"/>
      <c r="G1197" s="4"/>
      <c r="H1197" s="4"/>
      <c r="I1197" s="4"/>
      <c r="J1197" s="4"/>
    </row>
    <row r="1198" spans="1:10" ht="12.75">
      <c r="A1198" s="81"/>
      <c r="B1198" s="81"/>
      <c r="C1198" s="148"/>
      <c r="D1198" s="17"/>
      <c r="E1198" s="122"/>
      <c r="F1198" s="110"/>
      <c r="G1198" s="4"/>
      <c r="H1198" s="4"/>
      <c r="I1198" s="4"/>
      <c r="J1198" s="4"/>
    </row>
    <row r="1199" spans="1:10" ht="12.75">
      <c r="A1199" s="81"/>
      <c r="B1199" s="81"/>
      <c r="C1199" s="87" t="s">
        <v>479</v>
      </c>
      <c r="D1199" s="18" t="s">
        <v>218</v>
      </c>
      <c r="E1199" s="224"/>
      <c r="F1199" s="224"/>
      <c r="G1199" s="224"/>
      <c r="H1199" s="224"/>
      <c r="I1199" s="224"/>
      <c r="J1199" s="226"/>
    </row>
    <row r="1200" spans="1:10" ht="12.75">
      <c r="A1200" s="81"/>
      <c r="B1200" s="81"/>
      <c r="C1200" s="152"/>
      <c r="D1200" s="92" t="s">
        <v>142</v>
      </c>
      <c r="E1200" s="229"/>
      <c r="F1200" s="229"/>
      <c r="G1200" s="21"/>
      <c r="H1200" s="229"/>
      <c r="I1200" s="229"/>
      <c r="J1200" s="230"/>
    </row>
    <row r="1201" spans="1:10" ht="12.75">
      <c r="A1201" s="81"/>
      <c r="B1201" s="81"/>
      <c r="C1201" s="94" t="s">
        <v>285</v>
      </c>
      <c r="D1201" s="326" t="s">
        <v>125</v>
      </c>
      <c r="E1201" s="326" t="s">
        <v>286</v>
      </c>
      <c r="F1201" s="326" t="s">
        <v>229</v>
      </c>
      <c r="G1201" s="326" t="s">
        <v>126</v>
      </c>
      <c r="H1201" s="326" t="s">
        <v>230</v>
      </c>
      <c r="I1201" s="326"/>
      <c r="J1201" s="326" t="s">
        <v>231</v>
      </c>
    </row>
    <row r="1202" spans="1:10" ht="12.75">
      <c r="A1202" s="81"/>
      <c r="B1202" s="81"/>
      <c r="C1202" s="97" t="s">
        <v>124</v>
      </c>
      <c r="D1202" s="327"/>
      <c r="E1202" s="327"/>
      <c r="F1202" s="327"/>
      <c r="G1202" s="327"/>
      <c r="H1202" s="327"/>
      <c r="I1202" s="326"/>
      <c r="J1202" s="327"/>
    </row>
    <row r="1203" spans="1:10" ht="12.75">
      <c r="A1203" s="81"/>
      <c r="B1203" s="81"/>
      <c r="C1203" s="99" t="s">
        <v>129</v>
      </c>
      <c r="D1203" s="327"/>
      <c r="E1203" s="327"/>
      <c r="F1203" s="327"/>
      <c r="G1203" s="326"/>
      <c r="H1203" s="50" t="s">
        <v>130</v>
      </c>
      <c r="I1203" s="50" t="s">
        <v>131</v>
      </c>
      <c r="J1203" s="326"/>
    </row>
    <row r="1204" spans="1:10" ht="12.75">
      <c r="A1204" s="81" t="str">
        <f aca="true" t="shared" si="112" ref="A1204:A1215">IF(AND(OR(E1204&gt;0,E1204&lt;&gt;""),G1204&gt;1),RIGHT(10000+B1204-G1204+1,4)," ")</f>
        <v> </v>
      </c>
      <c r="B1204" s="81" t="str">
        <f>IF(OR(E1189&lt;0,E1189&lt;&gt;""),RIGHT(10000+B1189+G1204,4),B1189)</f>
        <v>1457</v>
      </c>
      <c r="C1204" s="126" t="str">
        <f aca="true" t="shared" si="113" ref="C1204:C1215">IF(E1204&gt;" ",IF(A1204&lt;&gt;" ",CONCATENATE(A1204,"-",B1204),B1204)," ")</f>
        <v>1457</v>
      </c>
      <c r="D1204" s="24" t="s">
        <v>219</v>
      </c>
      <c r="E1204" s="105" t="s">
        <v>1</v>
      </c>
      <c r="F1204" s="106" t="s">
        <v>133</v>
      </c>
      <c r="G1204" s="106">
        <f aca="true" t="shared" si="114" ref="G1204:G1216">SUM(H1204+I1204)</f>
        <v>1</v>
      </c>
      <c r="H1204" s="110"/>
      <c r="I1204" s="106">
        <v>1</v>
      </c>
      <c r="J1204" s="109"/>
    </row>
    <row r="1205" spans="1:10" ht="12.75">
      <c r="A1205" s="81" t="str">
        <f t="shared" si="112"/>
        <v> </v>
      </c>
      <c r="B1205" s="81" t="str">
        <f aca="true" t="shared" si="115" ref="B1205:B1215">IF(OR(E1204&lt;0,E1204&lt;&gt;""),RIGHT(10000+B1204+G1205,4),B1204)</f>
        <v>1458</v>
      </c>
      <c r="C1205" s="126" t="str">
        <f t="shared" si="113"/>
        <v>1458</v>
      </c>
      <c r="D1205" s="24" t="s">
        <v>486</v>
      </c>
      <c r="E1205" s="160" t="s">
        <v>2</v>
      </c>
      <c r="F1205" s="192" t="s">
        <v>136</v>
      </c>
      <c r="G1205" s="111">
        <f t="shared" si="114"/>
        <v>1</v>
      </c>
      <c r="H1205" s="110">
        <v>1</v>
      </c>
      <c r="I1205" s="111"/>
      <c r="J1205" s="109"/>
    </row>
    <row r="1206" spans="1:10" ht="12.75">
      <c r="A1206" s="81" t="str">
        <f t="shared" si="112"/>
        <v> </v>
      </c>
      <c r="B1206" s="81" t="str">
        <f t="shared" si="115"/>
        <v>1459</v>
      </c>
      <c r="C1206" s="126" t="str">
        <f t="shared" si="113"/>
        <v>1459</v>
      </c>
      <c r="D1206" s="24" t="s">
        <v>487</v>
      </c>
      <c r="E1206" s="160" t="s">
        <v>2</v>
      </c>
      <c r="F1206" s="192" t="s">
        <v>136</v>
      </c>
      <c r="G1206" s="111">
        <f t="shared" si="114"/>
        <v>1</v>
      </c>
      <c r="H1206" s="110">
        <v>1</v>
      </c>
      <c r="I1206" s="111"/>
      <c r="J1206" s="109"/>
    </row>
    <row r="1207" spans="1:10" ht="12.75">
      <c r="A1207" s="81" t="str">
        <f t="shared" si="112"/>
        <v> </v>
      </c>
      <c r="B1207" s="81" t="str">
        <f t="shared" si="115"/>
        <v>1460</v>
      </c>
      <c r="C1207" s="126" t="str">
        <f t="shared" si="113"/>
        <v>1460</v>
      </c>
      <c r="D1207" s="28" t="s">
        <v>220</v>
      </c>
      <c r="E1207" s="160" t="s">
        <v>2</v>
      </c>
      <c r="F1207" s="192" t="s">
        <v>136</v>
      </c>
      <c r="G1207" s="111">
        <f t="shared" si="114"/>
        <v>1</v>
      </c>
      <c r="H1207" s="110"/>
      <c r="I1207" s="111">
        <v>1</v>
      </c>
      <c r="J1207" s="109"/>
    </row>
    <row r="1208" spans="1:10" ht="12.75">
      <c r="A1208" s="81" t="str">
        <f t="shared" si="112"/>
        <v> </v>
      </c>
      <c r="B1208" s="81" t="str">
        <f t="shared" si="115"/>
        <v>1461</v>
      </c>
      <c r="C1208" s="126" t="str">
        <f t="shared" si="113"/>
        <v>1461</v>
      </c>
      <c r="D1208" s="24" t="s">
        <v>221</v>
      </c>
      <c r="E1208" s="160" t="s">
        <v>2</v>
      </c>
      <c r="F1208" s="192" t="s">
        <v>136</v>
      </c>
      <c r="G1208" s="111">
        <f t="shared" si="114"/>
        <v>1</v>
      </c>
      <c r="H1208" s="110"/>
      <c r="I1208" s="111">
        <v>1</v>
      </c>
      <c r="J1208" s="109"/>
    </row>
    <row r="1209" spans="1:10" ht="12.75">
      <c r="A1209" s="81" t="str">
        <f t="shared" si="112"/>
        <v> </v>
      </c>
      <c r="B1209" s="81" t="str">
        <f t="shared" si="115"/>
        <v>1462</v>
      </c>
      <c r="C1209" s="126" t="str">
        <f t="shared" si="113"/>
        <v>1462</v>
      </c>
      <c r="D1209" s="24" t="s">
        <v>222</v>
      </c>
      <c r="E1209" s="160" t="s">
        <v>2</v>
      </c>
      <c r="F1209" s="192" t="s">
        <v>136</v>
      </c>
      <c r="G1209" s="111">
        <f t="shared" si="114"/>
        <v>1</v>
      </c>
      <c r="H1209" s="110">
        <v>1</v>
      </c>
      <c r="I1209" s="111"/>
      <c r="J1209" s="109"/>
    </row>
    <row r="1210" spans="1:10" ht="12.75">
      <c r="A1210" s="81" t="str">
        <f t="shared" si="112"/>
        <v> </v>
      </c>
      <c r="B1210" s="81" t="str">
        <f t="shared" si="115"/>
        <v>1463</v>
      </c>
      <c r="C1210" s="126" t="str">
        <f t="shared" si="113"/>
        <v>1463</v>
      </c>
      <c r="D1210" s="28" t="s">
        <v>223</v>
      </c>
      <c r="E1210" s="160" t="s">
        <v>3</v>
      </c>
      <c r="F1210" s="109" t="s">
        <v>138</v>
      </c>
      <c r="G1210" s="111">
        <f t="shared" si="114"/>
        <v>1</v>
      </c>
      <c r="H1210" s="110">
        <v>1</v>
      </c>
      <c r="I1210" s="111"/>
      <c r="J1210" s="109"/>
    </row>
    <row r="1211" spans="1:10" ht="12.75">
      <c r="A1211" s="81" t="str">
        <f t="shared" si="112"/>
        <v> </v>
      </c>
      <c r="B1211" s="81" t="str">
        <f t="shared" si="115"/>
        <v>1464</v>
      </c>
      <c r="C1211" s="126" t="str">
        <f t="shared" si="113"/>
        <v>1464</v>
      </c>
      <c r="D1211" s="24" t="s">
        <v>488</v>
      </c>
      <c r="E1211" s="160" t="s">
        <v>3</v>
      </c>
      <c r="F1211" s="109" t="s">
        <v>138</v>
      </c>
      <c r="G1211" s="111">
        <f t="shared" si="114"/>
        <v>1</v>
      </c>
      <c r="H1211" s="110">
        <v>1</v>
      </c>
      <c r="I1211" s="111"/>
      <c r="J1211" s="109"/>
    </row>
    <row r="1212" spans="1:10" ht="12.75">
      <c r="A1212" s="81" t="str">
        <f t="shared" si="112"/>
        <v> </v>
      </c>
      <c r="B1212" s="81" t="str">
        <f t="shared" si="115"/>
        <v>1465</v>
      </c>
      <c r="C1212" s="126" t="str">
        <f t="shared" si="113"/>
        <v>1465</v>
      </c>
      <c r="D1212" s="28" t="s">
        <v>224</v>
      </c>
      <c r="E1212" s="160" t="s">
        <v>2</v>
      </c>
      <c r="F1212" s="109" t="s">
        <v>138</v>
      </c>
      <c r="G1212" s="111">
        <f t="shared" si="114"/>
        <v>1</v>
      </c>
      <c r="H1212" s="110"/>
      <c r="I1212" s="111">
        <v>1</v>
      </c>
      <c r="J1212" s="109"/>
    </row>
    <row r="1213" spans="1:10" ht="12.75">
      <c r="A1213" s="81" t="str">
        <f t="shared" si="112"/>
        <v>1466</v>
      </c>
      <c r="B1213" s="81" t="str">
        <f t="shared" si="115"/>
        <v>1472</v>
      </c>
      <c r="C1213" s="126" t="str">
        <f t="shared" si="113"/>
        <v>1466-1472</v>
      </c>
      <c r="D1213" s="24" t="s">
        <v>489</v>
      </c>
      <c r="E1213" s="160" t="s">
        <v>3</v>
      </c>
      <c r="F1213" s="109" t="s">
        <v>138</v>
      </c>
      <c r="G1213" s="111">
        <f t="shared" si="114"/>
        <v>7</v>
      </c>
      <c r="H1213" s="203">
        <v>5</v>
      </c>
      <c r="I1213" s="111">
        <v>2</v>
      </c>
      <c r="J1213" s="109"/>
    </row>
    <row r="1214" spans="1:10" ht="12.75">
      <c r="A1214" s="81" t="str">
        <f t="shared" si="112"/>
        <v> </v>
      </c>
      <c r="B1214" s="81" t="str">
        <f t="shared" si="115"/>
        <v>1473</v>
      </c>
      <c r="C1214" s="126" t="str">
        <f t="shared" si="113"/>
        <v>1473</v>
      </c>
      <c r="D1214" s="24" t="s">
        <v>490</v>
      </c>
      <c r="E1214" s="160" t="s">
        <v>3</v>
      </c>
      <c r="F1214" s="109" t="s">
        <v>138</v>
      </c>
      <c r="G1214" s="111">
        <f t="shared" si="114"/>
        <v>1</v>
      </c>
      <c r="H1214" s="203">
        <v>1</v>
      </c>
      <c r="I1214" s="111"/>
      <c r="J1214" s="109"/>
    </row>
    <row r="1215" spans="1:10" ht="12.75">
      <c r="A1215" s="81" t="str">
        <f t="shared" si="112"/>
        <v> </v>
      </c>
      <c r="B1215" s="81" t="str">
        <f t="shared" si="115"/>
        <v>1474</v>
      </c>
      <c r="C1215" s="126" t="str">
        <f t="shared" si="113"/>
        <v>1474</v>
      </c>
      <c r="D1215" s="24" t="s">
        <v>491</v>
      </c>
      <c r="E1215" s="115" t="s">
        <v>3</v>
      </c>
      <c r="F1215" s="120" t="s">
        <v>138</v>
      </c>
      <c r="G1215" s="111">
        <f t="shared" si="114"/>
        <v>1</v>
      </c>
      <c r="H1215" s="203">
        <v>1</v>
      </c>
      <c r="I1215" s="111"/>
      <c r="J1215" s="109"/>
    </row>
    <row r="1216" spans="1:10" ht="12.75">
      <c r="A1216" s="81"/>
      <c r="B1216" s="81"/>
      <c r="C1216" s="175"/>
      <c r="D1216" s="16" t="s">
        <v>232</v>
      </c>
      <c r="E1216" s="122"/>
      <c r="F1216" s="110"/>
      <c r="G1216" s="177">
        <f t="shared" si="114"/>
        <v>18</v>
      </c>
      <c r="H1216" s="178">
        <f>SUM(H1204:H1215)</f>
        <v>12</v>
      </c>
      <c r="I1216" s="178">
        <f>SUM(I1204:I1215)</f>
        <v>6</v>
      </c>
      <c r="J1216" s="179"/>
    </row>
    <row r="1217" spans="1:10" ht="12.75">
      <c r="A1217" s="81"/>
      <c r="B1217" s="81"/>
      <c r="C1217" s="148"/>
      <c r="D1217" s="17"/>
      <c r="E1217" s="122"/>
      <c r="F1217" s="110"/>
      <c r="G1217" s="4"/>
      <c r="H1217" s="4"/>
      <c r="I1217" s="4"/>
      <c r="J1217" s="4"/>
    </row>
    <row r="1218" spans="1:10" ht="12.75">
      <c r="A1218" s="81"/>
      <c r="B1218" s="81"/>
      <c r="C1218" s="148"/>
      <c r="D1218" s="17"/>
      <c r="E1218" s="122"/>
      <c r="F1218" s="110"/>
      <c r="G1218" s="4"/>
      <c r="H1218" s="4"/>
      <c r="I1218" s="4"/>
      <c r="J1218" s="4"/>
    </row>
    <row r="1219" spans="1:10" ht="12.75">
      <c r="A1219" s="81"/>
      <c r="B1219" s="81"/>
      <c r="C1219" s="148"/>
      <c r="D1219" s="17"/>
      <c r="E1219" s="122"/>
      <c r="F1219" s="110"/>
      <c r="G1219" s="4"/>
      <c r="H1219" s="4"/>
      <c r="I1219" s="4"/>
      <c r="J1219" s="4"/>
    </row>
    <row r="1220" spans="1:10" ht="12.75">
      <c r="A1220" s="81"/>
      <c r="B1220" s="81"/>
      <c r="C1220" s="148"/>
      <c r="D1220" s="17"/>
      <c r="E1220" s="122"/>
      <c r="F1220" s="110"/>
      <c r="G1220" s="4"/>
      <c r="H1220" s="4"/>
      <c r="I1220" s="4"/>
      <c r="J1220" s="4"/>
    </row>
    <row r="1221" spans="1:10" ht="12.75">
      <c r="A1221" s="81"/>
      <c r="B1221" s="81"/>
      <c r="C1221" s="148"/>
      <c r="D1221" s="17"/>
      <c r="E1221" s="122"/>
      <c r="F1221" s="110"/>
      <c r="G1221" s="4"/>
      <c r="H1221" s="4"/>
      <c r="I1221" s="4"/>
      <c r="J1221" s="4"/>
    </row>
    <row r="1222" spans="1:10" ht="12.75">
      <c r="A1222" s="81"/>
      <c r="B1222" s="81"/>
      <c r="C1222" s="148"/>
      <c r="D1222" s="17"/>
      <c r="E1222" s="122"/>
      <c r="F1222" s="110"/>
      <c r="G1222" s="4"/>
      <c r="H1222" s="4"/>
      <c r="I1222" s="4"/>
      <c r="J1222" s="4"/>
    </row>
    <row r="1223" spans="1:10" ht="12.75">
      <c r="A1223" s="81"/>
      <c r="B1223" s="81"/>
      <c r="C1223" s="148"/>
      <c r="D1223" s="17"/>
      <c r="E1223" s="122"/>
      <c r="F1223" s="110"/>
      <c r="G1223" s="4"/>
      <c r="H1223" s="4"/>
      <c r="I1223" s="4"/>
      <c r="J1223" s="4"/>
    </row>
    <row r="1224" spans="1:10" ht="12.75">
      <c r="A1224" s="81"/>
      <c r="B1224" s="81"/>
      <c r="C1224" s="148"/>
      <c r="D1224" s="17"/>
      <c r="E1224" s="122"/>
      <c r="F1224" s="110"/>
      <c r="G1224" s="4"/>
      <c r="H1224" s="4"/>
      <c r="I1224" s="4"/>
      <c r="J1224" s="4"/>
    </row>
    <row r="1225" spans="1:10" ht="12.75">
      <c r="A1225" s="81"/>
      <c r="B1225" s="81"/>
      <c r="C1225" s="148"/>
      <c r="D1225" s="17"/>
      <c r="E1225" s="122"/>
      <c r="F1225" s="110"/>
      <c r="G1225" s="4"/>
      <c r="H1225" s="4"/>
      <c r="I1225" s="4"/>
      <c r="J1225" s="4"/>
    </row>
    <row r="1226" spans="1:10" ht="12.75">
      <c r="A1226" s="81"/>
      <c r="B1226" s="81"/>
      <c r="C1226" s="148"/>
      <c r="D1226" s="17"/>
      <c r="E1226" s="122"/>
      <c r="F1226" s="110"/>
      <c r="G1226" s="4"/>
      <c r="H1226" s="4"/>
      <c r="I1226" s="4"/>
      <c r="J1226" s="4"/>
    </row>
    <row r="1227" spans="1:10" ht="12.75">
      <c r="A1227" s="81"/>
      <c r="B1227" s="81"/>
      <c r="C1227" s="148"/>
      <c r="D1227" s="17"/>
      <c r="E1227" s="122"/>
      <c r="F1227" s="110"/>
      <c r="G1227" s="4"/>
      <c r="H1227" s="4"/>
      <c r="I1227" s="4"/>
      <c r="J1227" s="4"/>
    </row>
    <row r="1228" spans="1:10" ht="12.75">
      <c r="A1228" s="81"/>
      <c r="B1228" s="81"/>
      <c r="C1228" s="148"/>
      <c r="D1228" s="17"/>
      <c r="E1228" s="122"/>
      <c r="F1228" s="110"/>
      <c r="G1228" s="4"/>
      <c r="H1228" s="4"/>
      <c r="I1228" s="4"/>
      <c r="J1228" s="4"/>
    </row>
    <row r="1229" spans="1:10" ht="12.75">
      <c r="A1229" s="81"/>
      <c r="B1229" s="81"/>
      <c r="C1229" s="148"/>
      <c r="D1229" s="17"/>
      <c r="E1229" s="122"/>
      <c r="F1229" s="110"/>
      <c r="G1229" s="4"/>
      <c r="H1229" s="4"/>
      <c r="I1229" s="4"/>
      <c r="J1229" s="4"/>
    </row>
    <row r="1230" spans="1:10" ht="12.75">
      <c r="A1230" s="81"/>
      <c r="B1230" s="81"/>
      <c r="C1230" s="148"/>
      <c r="D1230" s="17"/>
      <c r="E1230" s="122"/>
      <c r="F1230" s="110"/>
      <c r="G1230" s="4"/>
      <c r="H1230" s="4"/>
      <c r="I1230" s="4"/>
      <c r="J1230" s="4"/>
    </row>
    <row r="1231" spans="1:10" ht="12.75">
      <c r="A1231" s="81"/>
      <c r="B1231" s="81"/>
      <c r="C1231" s="148"/>
      <c r="D1231" s="17"/>
      <c r="E1231" s="122"/>
      <c r="F1231" s="110"/>
      <c r="G1231" s="4"/>
      <c r="H1231" s="4"/>
      <c r="I1231" s="4"/>
      <c r="J1231" s="4"/>
    </row>
    <row r="1232" spans="1:10" ht="12.75">
      <c r="A1232" s="81"/>
      <c r="B1232" s="81"/>
      <c r="C1232" s="148"/>
      <c r="D1232" s="17"/>
      <c r="E1232" s="122"/>
      <c r="F1232" s="110"/>
      <c r="G1232" s="4"/>
      <c r="H1232" s="4"/>
      <c r="I1232" s="4"/>
      <c r="J1232" s="4"/>
    </row>
    <row r="1233" spans="1:10" ht="12.75" customHeight="1">
      <c r="A1233" s="81"/>
      <c r="B1233" s="81"/>
      <c r="C1233" s="87" t="s">
        <v>485</v>
      </c>
      <c r="D1233" s="18" t="s">
        <v>225</v>
      </c>
      <c r="E1233" s="224"/>
      <c r="F1233" s="224"/>
      <c r="G1233" s="224"/>
      <c r="H1233" s="224"/>
      <c r="I1233" s="224"/>
      <c r="J1233" s="226"/>
    </row>
    <row r="1234" spans="1:10" ht="12.75" customHeight="1">
      <c r="A1234" s="81"/>
      <c r="B1234" s="81"/>
      <c r="C1234" s="152"/>
      <c r="D1234" s="92" t="s">
        <v>142</v>
      </c>
      <c r="E1234" s="229"/>
      <c r="F1234" s="229"/>
      <c r="G1234" s="21"/>
      <c r="H1234" s="229"/>
      <c r="I1234" s="229"/>
      <c r="J1234" s="230"/>
    </row>
    <row r="1235" spans="1:10" ht="12.75" customHeight="1">
      <c r="A1235" s="81"/>
      <c r="B1235" s="81"/>
      <c r="C1235" s="94" t="s">
        <v>285</v>
      </c>
      <c r="D1235" s="326" t="s">
        <v>125</v>
      </c>
      <c r="E1235" s="326" t="s">
        <v>286</v>
      </c>
      <c r="F1235" s="326" t="s">
        <v>229</v>
      </c>
      <c r="G1235" s="326" t="s">
        <v>126</v>
      </c>
      <c r="H1235" s="326" t="s">
        <v>230</v>
      </c>
      <c r="I1235" s="326"/>
      <c r="J1235" s="326" t="s">
        <v>231</v>
      </c>
    </row>
    <row r="1236" spans="1:10" ht="12.75" customHeight="1">
      <c r="A1236" s="81"/>
      <c r="B1236" s="81"/>
      <c r="C1236" s="97" t="s">
        <v>124</v>
      </c>
      <c r="D1236" s="327"/>
      <c r="E1236" s="327"/>
      <c r="F1236" s="327"/>
      <c r="G1236" s="327"/>
      <c r="H1236" s="327"/>
      <c r="I1236" s="326"/>
      <c r="J1236" s="327"/>
    </row>
    <row r="1237" spans="1:10" ht="13.5" customHeight="1">
      <c r="A1237" s="81"/>
      <c r="B1237" s="81"/>
      <c r="C1237" s="99" t="s">
        <v>129</v>
      </c>
      <c r="D1237" s="327"/>
      <c r="E1237" s="327"/>
      <c r="F1237" s="327"/>
      <c r="G1237" s="326"/>
      <c r="H1237" s="50" t="s">
        <v>130</v>
      </c>
      <c r="I1237" s="50" t="s">
        <v>131</v>
      </c>
      <c r="J1237" s="326"/>
    </row>
    <row r="1238" spans="1:10" ht="12.75">
      <c r="A1238" s="81" t="str">
        <f aca="true" t="shared" si="116" ref="A1238:A1245">IF(AND(OR(E1238&gt;0,E1238&lt;&gt;""),G1238&gt;1),RIGHT(10000+B1238-G1238+1,4)," ")</f>
        <v> </v>
      </c>
      <c r="B1238" s="81" t="str">
        <f>IF(OR(E1215&lt;0,E1215&lt;&gt;""),RIGHT(10000+B1215+G1238,4),B1215)</f>
        <v>1475</v>
      </c>
      <c r="C1238" s="126" t="str">
        <f aca="true" t="shared" si="117" ref="C1238:C1245">IF(E1238&gt;" ",IF(A1238&lt;&gt;" ",CONCATENATE(A1238,"-",B1238),B1238)," ")</f>
        <v>1475</v>
      </c>
      <c r="D1238" s="143" t="s">
        <v>336</v>
      </c>
      <c r="E1238" s="105" t="s">
        <v>1</v>
      </c>
      <c r="F1238" s="106" t="s">
        <v>133</v>
      </c>
      <c r="G1238" s="106">
        <v>1</v>
      </c>
      <c r="H1238" s="110"/>
      <c r="I1238" s="106">
        <v>1</v>
      </c>
      <c r="J1238" s="109"/>
    </row>
    <row r="1239" spans="1:10" ht="12.75">
      <c r="A1239" s="81" t="str">
        <f t="shared" si="116"/>
        <v>1476</v>
      </c>
      <c r="B1239" s="81" t="str">
        <f aca="true" t="shared" si="118" ref="B1239:B1245">IF(OR(E1238&lt;0,E1238&lt;&gt;""),RIGHT(10000+B1238+G1239,4),B1238)</f>
        <v>1484</v>
      </c>
      <c r="C1239" s="126" t="str">
        <f t="shared" si="117"/>
        <v>1476-1484</v>
      </c>
      <c r="D1239" s="143" t="s">
        <v>493</v>
      </c>
      <c r="E1239" s="160" t="s">
        <v>2</v>
      </c>
      <c r="F1239" s="192" t="s">
        <v>136</v>
      </c>
      <c r="G1239" s="111">
        <f aca="true" t="shared" si="119" ref="G1239:G1246">SUM(H1239+I1239)</f>
        <v>9</v>
      </c>
      <c r="H1239" s="110">
        <v>5</v>
      </c>
      <c r="I1239" s="111">
        <v>4</v>
      </c>
      <c r="J1239" s="109"/>
    </row>
    <row r="1240" spans="1:10" ht="12.75">
      <c r="A1240" s="81" t="str">
        <f t="shared" si="116"/>
        <v>1485</v>
      </c>
      <c r="B1240" s="81" t="str">
        <f t="shared" si="118"/>
        <v>1492</v>
      </c>
      <c r="C1240" s="126" t="str">
        <f t="shared" si="117"/>
        <v>1485-1492</v>
      </c>
      <c r="D1240" s="143" t="s">
        <v>494</v>
      </c>
      <c r="E1240" s="160" t="s">
        <v>3</v>
      </c>
      <c r="F1240" s="203" t="s">
        <v>138</v>
      </c>
      <c r="G1240" s="111">
        <f t="shared" si="119"/>
        <v>8</v>
      </c>
      <c r="H1240" s="110">
        <v>8</v>
      </c>
      <c r="I1240" s="111"/>
      <c r="J1240" s="109"/>
    </row>
    <row r="1241" spans="1:10" ht="12.75">
      <c r="A1241" s="81" t="str">
        <f>IF(AND(OR(E1241&gt;0,E1241&lt;&gt;""),G1241&gt;1),RIGHT(10000+B1241-G1241+1,4)," ")</f>
        <v>1493</v>
      </c>
      <c r="B1241" s="81" t="str">
        <f>IF(OR(E1240&lt;0,E1240&lt;&gt;""),RIGHT(10000+B1240+G1241,4),B1240)</f>
        <v>1527</v>
      </c>
      <c r="C1241" s="126" t="str">
        <f>IF(E1241&gt;" ",IF(A1241&lt;&gt;" ",CONCATENATE(A1241,"-",B1241),B1241)," ")</f>
        <v>1493-1527</v>
      </c>
      <c r="D1241" s="143" t="s">
        <v>495</v>
      </c>
      <c r="E1241" s="160" t="s">
        <v>3</v>
      </c>
      <c r="F1241" s="203" t="s">
        <v>138</v>
      </c>
      <c r="G1241" s="111">
        <f t="shared" si="119"/>
        <v>35</v>
      </c>
      <c r="H1241" s="110">
        <v>23</v>
      </c>
      <c r="I1241" s="111">
        <v>12</v>
      </c>
      <c r="J1241" s="109"/>
    </row>
    <row r="1242" spans="1:10" ht="12.75">
      <c r="A1242" s="81" t="str">
        <f t="shared" si="116"/>
        <v>1528</v>
      </c>
      <c r="B1242" s="81" t="str">
        <f t="shared" si="118"/>
        <v>1529</v>
      </c>
      <c r="C1242" s="126" t="str">
        <f t="shared" si="117"/>
        <v>1528-1529</v>
      </c>
      <c r="D1242" s="143" t="s">
        <v>496</v>
      </c>
      <c r="E1242" s="160" t="s">
        <v>3</v>
      </c>
      <c r="F1242" s="203" t="s">
        <v>138</v>
      </c>
      <c r="G1242" s="111">
        <f t="shared" si="119"/>
        <v>2</v>
      </c>
      <c r="H1242" s="110">
        <v>2</v>
      </c>
      <c r="I1242" s="111"/>
      <c r="J1242" s="109"/>
    </row>
    <row r="1243" spans="1:10" ht="12" customHeight="1">
      <c r="A1243" s="81" t="str">
        <f t="shared" si="116"/>
        <v> </v>
      </c>
      <c r="B1243" s="81" t="str">
        <f t="shared" si="118"/>
        <v>1530</v>
      </c>
      <c r="C1243" s="126" t="str">
        <f t="shared" si="117"/>
        <v>1530</v>
      </c>
      <c r="D1243" s="143" t="s">
        <v>497</v>
      </c>
      <c r="E1243" s="160" t="s">
        <v>3</v>
      </c>
      <c r="F1243" s="203" t="s">
        <v>138</v>
      </c>
      <c r="G1243" s="111">
        <f t="shared" si="119"/>
        <v>1</v>
      </c>
      <c r="H1243" s="203"/>
      <c r="I1243" s="111">
        <v>1</v>
      </c>
      <c r="J1243" s="109"/>
    </row>
    <row r="1244" spans="1:10" ht="12.75">
      <c r="A1244" s="81" t="str">
        <f t="shared" si="116"/>
        <v>1531</v>
      </c>
      <c r="B1244" s="81" t="str">
        <f t="shared" si="118"/>
        <v>1537</v>
      </c>
      <c r="C1244" s="126" t="str">
        <f t="shared" si="117"/>
        <v>1531-1537</v>
      </c>
      <c r="D1244" s="143" t="s">
        <v>498</v>
      </c>
      <c r="E1244" s="160" t="s">
        <v>3</v>
      </c>
      <c r="F1244" s="203" t="s">
        <v>138</v>
      </c>
      <c r="G1244" s="111">
        <f t="shared" si="119"/>
        <v>7</v>
      </c>
      <c r="H1244" s="110">
        <v>7</v>
      </c>
      <c r="I1244" s="111"/>
      <c r="J1244" s="109"/>
    </row>
    <row r="1245" spans="1:10" ht="12.75">
      <c r="A1245" s="81" t="str">
        <f t="shared" si="116"/>
        <v>1538</v>
      </c>
      <c r="B1245" s="81" t="str">
        <f t="shared" si="118"/>
        <v>1539</v>
      </c>
      <c r="C1245" s="126" t="str">
        <f t="shared" si="117"/>
        <v>1538-1539</v>
      </c>
      <c r="D1245" s="143" t="s">
        <v>499</v>
      </c>
      <c r="E1245" s="115" t="s">
        <v>3</v>
      </c>
      <c r="F1245" s="117" t="s">
        <v>138</v>
      </c>
      <c r="G1245" s="111">
        <f t="shared" si="119"/>
        <v>2</v>
      </c>
      <c r="H1245" s="110">
        <v>2</v>
      </c>
      <c r="I1245" s="111"/>
      <c r="J1245" s="109"/>
    </row>
    <row r="1246" spans="1:10" ht="12.75" customHeight="1">
      <c r="A1246" s="81"/>
      <c r="B1246" s="81"/>
      <c r="C1246" s="171"/>
      <c r="D1246" s="16" t="s">
        <v>232</v>
      </c>
      <c r="E1246" s="122"/>
      <c r="F1246" s="110"/>
      <c r="G1246" s="50">
        <f t="shared" si="119"/>
        <v>65</v>
      </c>
      <c r="H1246" s="50">
        <f>SUM(H1238:H1245)</f>
        <v>47</v>
      </c>
      <c r="I1246" s="50">
        <f>SUM(I1238:I1245)</f>
        <v>18</v>
      </c>
      <c r="J1246" s="50"/>
    </row>
    <row r="1247" spans="1:10" ht="12.75" customHeight="1">
      <c r="A1247" s="81"/>
      <c r="B1247" s="81"/>
      <c r="C1247" s="148"/>
      <c r="D1247" s="17"/>
      <c r="E1247" s="122"/>
      <c r="F1247" s="110"/>
      <c r="G1247" s="4"/>
      <c r="H1247" s="4"/>
      <c r="I1247" s="4"/>
      <c r="J1247" s="4"/>
    </row>
    <row r="1248" spans="1:10" ht="12.75" customHeight="1">
      <c r="A1248" s="81"/>
      <c r="B1248" s="81"/>
      <c r="C1248" s="148"/>
      <c r="D1248" s="17"/>
      <c r="E1248" s="122"/>
      <c r="F1248" s="110"/>
      <c r="G1248" s="4"/>
      <c r="H1248" s="4"/>
      <c r="I1248" s="4"/>
      <c r="J1248" s="4"/>
    </row>
    <row r="1249" spans="1:10" ht="12.75">
      <c r="A1249" s="81"/>
      <c r="B1249" s="81"/>
      <c r="C1249" s="158" t="s">
        <v>492</v>
      </c>
      <c r="D1249" s="159" t="s">
        <v>226</v>
      </c>
      <c r="E1249" s="227"/>
      <c r="F1249" s="227"/>
      <c r="G1249" s="227"/>
      <c r="H1249" s="227"/>
      <c r="I1249" s="227"/>
      <c r="J1249" s="228"/>
    </row>
    <row r="1250" spans="1:10" ht="12" customHeight="1">
      <c r="A1250" s="81"/>
      <c r="B1250" s="81"/>
      <c r="C1250" s="149"/>
      <c r="D1250" s="92" t="s">
        <v>142</v>
      </c>
      <c r="E1250" s="229"/>
      <c r="F1250" s="229"/>
      <c r="G1250" s="21"/>
      <c r="H1250" s="229"/>
      <c r="I1250" s="229"/>
      <c r="J1250" s="230"/>
    </row>
    <row r="1251" spans="1:10" ht="12.75">
      <c r="A1251" s="81"/>
      <c r="B1251" s="81"/>
      <c r="C1251" s="94" t="s">
        <v>285</v>
      </c>
      <c r="D1251" s="326" t="s">
        <v>125</v>
      </c>
      <c r="E1251" s="326" t="s">
        <v>286</v>
      </c>
      <c r="F1251" s="326" t="s">
        <v>229</v>
      </c>
      <c r="G1251" s="326" t="s">
        <v>126</v>
      </c>
      <c r="H1251" s="326" t="s">
        <v>230</v>
      </c>
      <c r="I1251" s="326"/>
      <c r="J1251" s="326" t="s">
        <v>231</v>
      </c>
    </row>
    <row r="1252" spans="1:10" ht="12" customHeight="1">
      <c r="A1252" s="81"/>
      <c r="B1252" s="81"/>
      <c r="C1252" s="97" t="s">
        <v>124</v>
      </c>
      <c r="D1252" s="327"/>
      <c r="E1252" s="327"/>
      <c r="F1252" s="327"/>
      <c r="G1252" s="327"/>
      <c r="H1252" s="327"/>
      <c r="I1252" s="326"/>
      <c r="J1252" s="327"/>
    </row>
    <row r="1253" spans="1:10" ht="12" customHeight="1">
      <c r="A1253" s="81"/>
      <c r="B1253" s="81"/>
      <c r="C1253" s="99" t="s">
        <v>129</v>
      </c>
      <c r="D1253" s="327"/>
      <c r="E1253" s="327"/>
      <c r="F1253" s="327"/>
      <c r="G1253" s="326"/>
      <c r="H1253" s="50" t="s">
        <v>130</v>
      </c>
      <c r="I1253" s="50" t="s">
        <v>131</v>
      </c>
      <c r="J1253" s="326"/>
    </row>
    <row r="1254" spans="1:10" ht="12.75">
      <c r="A1254" s="81" t="str">
        <f aca="true" t="shared" si="120" ref="A1254:A1259">IF(AND(OR(E1254&gt;0,E1254&lt;&gt;""),G1254&gt;1),RIGHT(10000+B1254-G1254+1,4)," ")</f>
        <v> </v>
      </c>
      <c r="B1254" s="81" t="str">
        <f>IF(OR(E1245&lt;0,E1245&lt;&gt;""),RIGHT(10000+B1245+G1254,4),B1245)</f>
        <v>1540</v>
      </c>
      <c r="C1254" s="126" t="str">
        <f aca="true" t="shared" si="121" ref="C1254:C1259">IF(E1254&gt;" ",IF(A1254&lt;&gt;" ",CONCATENATE(A1254,"-",B1254),B1254)," ")</f>
        <v>1540</v>
      </c>
      <c r="D1254" s="143" t="s">
        <v>505</v>
      </c>
      <c r="E1254" s="105" t="s">
        <v>1</v>
      </c>
      <c r="F1254" s="106" t="s">
        <v>133</v>
      </c>
      <c r="G1254" s="106">
        <f aca="true" t="shared" si="122" ref="G1254:G1260">SUM(H1254+I1254)</f>
        <v>1</v>
      </c>
      <c r="H1254" s="110"/>
      <c r="I1254" s="106">
        <v>1</v>
      </c>
      <c r="J1254" s="109"/>
    </row>
    <row r="1255" spans="1:10" ht="12.75">
      <c r="A1255" s="81" t="str">
        <f t="shared" si="120"/>
        <v>1541</v>
      </c>
      <c r="B1255" s="81" t="str">
        <f>IF(OR(E1254&lt;0,E1254&lt;&gt;""),RIGHT(10000+B1254+G1255,4),B1254)</f>
        <v>1544</v>
      </c>
      <c r="C1255" s="126" t="str">
        <f t="shared" si="121"/>
        <v>1541-1544</v>
      </c>
      <c r="D1255" s="143" t="s">
        <v>501</v>
      </c>
      <c r="E1255" s="160" t="s">
        <v>2</v>
      </c>
      <c r="F1255" s="192" t="s">
        <v>136</v>
      </c>
      <c r="G1255" s="111">
        <f t="shared" si="122"/>
        <v>4</v>
      </c>
      <c r="H1255" s="110">
        <v>4</v>
      </c>
      <c r="I1255" s="111"/>
      <c r="J1255" s="109"/>
    </row>
    <row r="1256" spans="1:10" ht="12.75">
      <c r="A1256" s="81" t="str">
        <f t="shared" si="120"/>
        <v>1545</v>
      </c>
      <c r="B1256" s="81" t="str">
        <f>IF(OR(E1255&lt;0,E1255&lt;&gt;""),RIGHT(10000+B1255+G1256,4),B1255)</f>
        <v>1555</v>
      </c>
      <c r="C1256" s="126" t="str">
        <f t="shared" si="121"/>
        <v>1545-1555</v>
      </c>
      <c r="D1256" s="143" t="s">
        <v>502</v>
      </c>
      <c r="E1256" s="160" t="s">
        <v>2</v>
      </c>
      <c r="F1256" s="192" t="s">
        <v>136</v>
      </c>
      <c r="G1256" s="161">
        <f t="shared" si="122"/>
        <v>11</v>
      </c>
      <c r="H1256" s="110">
        <v>9</v>
      </c>
      <c r="I1256" s="111">
        <v>2</v>
      </c>
      <c r="J1256" s="109"/>
    </row>
    <row r="1257" spans="1:10" ht="12.75">
      <c r="A1257" s="81" t="str">
        <f t="shared" si="120"/>
        <v> </v>
      </c>
      <c r="B1257" s="81" t="str">
        <f>IF(OR(E1256&lt;0,E1256&lt;&gt;""),RIGHT(10000+B1256+G1257,4),B1256)</f>
        <v>1556</v>
      </c>
      <c r="C1257" s="126" t="str">
        <f t="shared" si="121"/>
        <v>1556</v>
      </c>
      <c r="D1257" s="143" t="s">
        <v>323</v>
      </c>
      <c r="E1257" s="160" t="s">
        <v>2</v>
      </c>
      <c r="F1257" s="192" t="s">
        <v>136</v>
      </c>
      <c r="G1257" s="111">
        <f t="shared" si="122"/>
        <v>1</v>
      </c>
      <c r="H1257" s="110">
        <v>1</v>
      </c>
      <c r="I1257" s="111"/>
      <c r="J1257" s="109"/>
    </row>
    <row r="1258" spans="1:10" ht="12.75">
      <c r="A1258" s="81" t="str">
        <f t="shared" si="120"/>
        <v>1557</v>
      </c>
      <c r="B1258" s="81" t="str">
        <f>IF(OR(E1257&lt;0,E1257&lt;&gt;""),RIGHT(10000+B1257+G1258,4),B1257)</f>
        <v>1558</v>
      </c>
      <c r="C1258" s="126" t="str">
        <f t="shared" si="121"/>
        <v>1557-1558</v>
      </c>
      <c r="D1258" s="143" t="s">
        <v>503</v>
      </c>
      <c r="E1258" s="160" t="s">
        <v>3</v>
      </c>
      <c r="F1258" s="203" t="s">
        <v>138</v>
      </c>
      <c r="G1258" s="111">
        <f t="shared" si="122"/>
        <v>2</v>
      </c>
      <c r="H1258" s="110"/>
      <c r="I1258" s="111">
        <v>2</v>
      </c>
      <c r="J1258" s="109"/>
    </row>
    <row r="1259" spans="1:10" ht="14.25" customHeight="1">
      <c r="A1259" s="81" t="str">
        <f t="shared" si="120"/>
        <v> </v>
      </c>
      <c r="B1259" s="81" t="str">
        <f>IF(OR(E1258&lt;0,E1258&lt;&gt;""),RIGHT(10000+B1258+G1259,4),B1258)</f>
        <v>1559</v>
      </c>
      <c r="C1259" s="126" t="str">
        <f t="shared" si="121"/>
        <v>1559</v>
      </c>
      <c r="D1259" s="143" t="s">
        <v>477</v>
      </c>
      <c r="E1259" s="115" t="s">
        <v>3</v>
      </c>
      <c r="F1259" s="117" t="s">
        <v>138</v>
      </c>
      <c r="G1259" s="111">
        <f t="shared" si="122"/>
        <v>1</v>
      </c>
      <c r="H1259" s="110"/>
      <c r="I1259" s="111">
        <v>1</v>
      </c>
      <c r="J1259" s="109"/>
    </row>
    <row r="1260" spans="1:10" ht="12.75" customHeight="1">
      <c r="A1260" s="81"/>
      <c r="B1260" s="81"/>
      <c r="C1260" s="147"/>
      <c r="D1260" s="16" t="s">
        <v>232</v>
      </c>
      <c r="E1260" s="103"/>
      <c r="F1260" s="91"/>
      <c r="G1260" s="11">
        <f t="shared" si="122"/>
        <v>20</v>
      </c>
      <c r="H1260" s="11">
        <f>SUM(H1254:H1259)</f>
        <v>14</v>
      </c>
      <c r="I1260" s="11">
        <f>SUM(I1254:I1259)</f>
        <v>6</v>
      </c>
      <c r="J1260" s="11"/>
    </row>
    <row r="1261" spans="1:10" ht="12.75" customHeight="1">
      <c r="A1261" s="81"/>
      <c r="B1261" s="81"/>
      <c r="C1261" s="148"/>
      <c r="D1261" s="17"/>
      <c r="E1261" s="122"/>
      <c r="F1261" s="110"/>
      <c r="G1261" s="4"/>
      <c r="H1261" s="4"/>
      <c r="I1261" s="4"/>
      <c r="J1261" s="4"/>
    </row>
    <row r="1262" spans="1:10" ht="12.75" customHeight="1">
      <c r="A1262" s="81"/>
      <c r="B1262" s="81"/>
      <c r="C1262" s="148"/>
      <c r="D1262" s="17"/>
      <c r="E1262" s="122"/>
      <c r="F1262" s="110"/>
      <c r="G1262" s="4"/>
      <c r="H1262" s="4"/>
      <c r="I1262" s="4"/>
      <c r="J1262" s="4"/>
    </row>
    <row r="1263" spans="1:10" ht="12.75" customHeight="1">
      <c r="A1263" s="81"/>
      <c r="B1263" s="81"/>
      <c r="C1263" s="148"/>
      <c r="D1263" s="17"/>
      <c r="E1263" s="122"/>
      <c r="F1263" s="110"/>
      <c r="G1263" s="4"/>
      <c r="H1263" s="4"/>
      <c r="I1263" s="4"/>
      <c r="J1263" s="4"/>
    </row>
    <row r="1264" spans="1:10" ht="12.75" customHeight="1">
      <c r="A1264" s="81"/>
      <c r="B1264" s="81"/>
      <c r="C1264" s="148"/>
      <c r="D1264" s="17"/>
      <c r="E1264" s="122"/>
      <c r="F1264" s="110"/>
      <c r="G1264" s="4"/>
      <c r="H1264" s="4"/>
      <c r="I1264" s="4"/>
      <c r="J1264" s="4"/>
    </row>
    <row r="1265" spans="1:10" ht="12.75" customHeight="1">
      <c r="A1265" s="81"/>
      <c r="B1265" s="81"/>
      <c r="C1265" s="148"/>
      <c r="D1265" s="17"/>
      <c r="E1265" s="122"/>
      <c r="F1265" s="110"/>
      <c r="G1265" s="4"/>
      <c r="H1265" s="4"/>
      <c r="I1265" s="4"/>
      <c r="J1265" s="4"/>
    </row>
    <row r="1266" spans="1:10" ht="12.75" customHeight="1">
      <c r="A1266" s="81"/>
      <c r="B1266" s="81"/>
      <c r="C1266" s="148"/>
      <c r="D1266" s="17"/>
      <c r="E1266" s="122"/>
      <c r="F1266" s="110"/>
      <c r="G1266" s="4"/>
      <c r="H1266" s="4"/>
      <c r="I1266" s="4"/>
      <c r="J1266" s="4"/>
    </row>
    <row r="1267" spans="1:10" ht="12.75">
      <c r="A1267" s="81"/>
      <c r="B1267" s="81"/>
      <c r="C1267" s="137" t="s">
        <v>500</v>
      </c>
      <c r="D1267" s="138" t="s">
        <v>504</v>
      </c>
      <c r="E1267" s="139"/>
      <c r="F1267" s="140"/>
      <c r="G1267" s="140"/>
      <c r="H1267" s="140"/>
      <c r="I1267" s="140"/>
      <c r="J1267" s="141"/>
    </row>
    <row r="1268" spans="1:10" ht="12.75">
      <c r="A1268" s="81"/>
      <c r="B1268" s="81"/>
      <c r="C1268" s="149"/>
      <c r="D1268" s="19" t="s">
        <v>403</v>
      </c>
      <c r="E1268" s="142"/>
      <c r="F1268" s="117"/>
      <c r="G1268" s="21"/>
      <c r="H1268" s="117"/>
      <c r="I1268" s="117"/>
      <c r="J1268" s="120"/>
    </row>
    <row r="1269" spans="1:10" ht="12.75">
      <c r="A1269" s="81"/>
      <c r="B1269" s="81"/>
      <c r="C1269" s="94" t="s">
        <v>285</v>
      </c>
      <c r="D1269" s="326" t="s">
        <v>125</v>
      </c>
      <c r="E1269" s="326" t="s">
        <v>286</v>
      </c>
      <c r="F1269" s="326" t="s">
        <v>229</v>
      </c>
      <c r="G1269" s="326" t="s">
        <v>126</v>
      </c>
      <c r="H1269" s="326" t="s">
        <v>230</v>
      </c>
      <c r="I1269" s="326"/>
      <c r="J1269" s="326" t="s">
        <v>231</v>
      </c>
    </row>
    <row r="1270" spans="1:10" ht="12.75">
      <c r="A1270" s="81"/>
      <c r="B1270" s="81"/>
      <c r="C1270" s="97" t="s">
        <v>124</v>
      </c>
      <c r="D1270" s="327"/>
      <c r="E1270" s="327"/>
      <c r="F1270" s="327"/>
      <c r="G1270" s="327"/>
      <c r="H1270" s="327"/>
      <c r="I1270" s="326"/>
      <c r="J1270" s="327"/>
    </row>
    <row r="1271" spans="1:10" ht="12.75">
      <c r="A1271" s="81"/>
      <c r="B1271" s="81"/>
      <c r="C1271" s="99" t="s">
        <v>129</v>
      </c>
      <c r="D1271" s="327"/>
      <c r="E1271" s="327"/>
      <c r="F1271" s="327"/>
      <c r="G1271" s="326"/>
      <c r="H1271" s="50" t="s">
        <v>130</v>
      </c>
      <c r="I1271" s="50" t="s">
        <v>131</v>
      </c>
      <c r="J1271" s="326"/>
    </row>
    <row r="1272" spans="1:10" ht="12.75">
      <c r="A1272" s="81" t="str">
        <f aca="true" t="shared" si="123" ref="A1272:A1278">IF(AND(OR(E1272&gt;0,E1272&lt;&gt;""),G1272&gt;1),RIGHT(10000+B1272-G1272+1,4)," ")</f>
        <v> </v>
      </c>
      <c r="B1272" s="81" t="str">
        <f>IF(OR(E1259&lt;0,E1259&lt;&gt;""),RIGHT(10000+B1259+G1272,4),B1259)</f>
        <v>1560</v>
      </c>
      <c r="C1272" s="126" t="str">
        <f aca="true" t="shared" si="124" ref="C1272:C1278">IF(E1272&gt;" ",IF(A1272&lt;&gt;" ",CONCATENATE(A1272,"-",B1272),B1272)," ")</f>
        <v>1560</v>
      </c>
      <c r="D1272" s="124" t="s">
        <v>505</v>
      </c>
      <c r="E1272" s="105" t="s">
        <v>1</v>
      </c>
      <c r="F1272" s="106" t="s">
        <v>133</v>
      </c>
      <c r="G1272" s="125">
        <f>SUM(I1272)</f>
        <v>1</v>
      </c>
      <c r="H1272" s="106"/>
      <c r="I1272" s="106">
        <v>1</v>
      </c>
      <c r="J1272" s="91"/>
    </row>
    <row r="1273" spans="1:10" ht="12.75">
      <c r="A1273" s="81" t="str">
        <f t="shared" si="123"/>
        <v>1561</v>
      </c>
      <c r="B1273" s="81" t="str">
        <f aca="true" t="shared" si="125" ref="B1273:B1278">IF(OR(E1272&lt;0,E1272&lt;&gt;""),RIGHT(10000+B1272+G1273,4),B1272)</f>
        <v>1573</v>
      </c>
      <c r="C1273" s="126" t="str">
        <f t="shared" si="124"/>
        <v>1561-1573</v>
      </c>
      <c r="D1273" s="127" t="s">
        <v>506</v>
      </c>
      <c r="E1273" s="160" t="s">
        <v>2</v>
      </c>
      <c r="F1273" s="192" t="s">
        <v>136</v>
      </c>
      <c r="G1273" s="113">
        <f aca="true" t="shared" si="126" ref="G1273:G1281">SUM(H1273+I1273)</f>
        <v>13</v>
      </c>
      <c r="H1273" s="111">
        <v>8</v>
      </c>
      <c r="I1273" s="111">
        <v>5</v>
      </c>
      <c r="J1273" s="109"/>
    </row>
    <row r="1274" spans="1:10" ht="12.75">
      <c r="A1274" s="81" t="str">
        <f t="shared" si="123"/>
        <v>1574</v>
      </c>
      <c r="B1274" s="81" t="str">
        <f t="shared" si="125"/>
        <v>1575</v>
      </c>
      <c r="C1274" s="126" t="str">
        <f t="shared" si="124"/>
        <v>1574-1575</v>
      </c>
      <c r="D1274" s="127" t="s">
        <v>475</v>
      </c>
      <c r="E1274" s="160" t="s">
        <v>2</v>
      </c>
      <c r="F1274" s="192" t="s">
        <v>136</v>
      </c>
      <c r="G1274" s="113">
        <f t="shared" si="126"/>
        <v>2</v>
      </c>
      <c r="H1274" s="111">
        <v>2</v>
      </c>
      <c r="I1274" s="111"/>
      <c r="J1274" s="109"/>
    </row>
    <row r="1275" spans="1:10" ht="12.75">
      <c r="A1275" s="81" t="str">
        <f t="shared" si="123"/>
        <v>1576</v>
      </c>
      <c r="B1275" s="81" t="str">
        <f t="shared" si="125"/>
        <v>1586</v>
      </c>
      <c r="C1275" s="126" t="str">
        <f t="shared" si="124"/>
        <v>1576-1586</v>
      </c>
      <c r="D1275" s="127" t="s">
        <v>507</v>
      </c>
      <c r="E1275" s="160" t="s">
        <v>3</v>
      </c>
      <c r="F1275" s="203" t="s">
        <v>138</v>
      </c>
      <c r="G1275" s="113">
        <f t="shared" si="126"/>
        <v>11</v>
      </c>
      <c r="H1275" s="161">
        <v>3</v>
      </c>
      <c r="I1275" s="111">
        <v>8</v>
      </c>
      <c r="J1275" s="109"/>
    </row>
    <row r="1276" spans="1:10" ht="12.75">
      <c r="A1276" s="81" t="str">
        <f>IF(AND(OR(E1276&gt;0,E1276&lt;&gt;""),G1276&gt;1),RIGHT(10000+B1276-G1276+1,4)," ")</f>
        <v>1587</v>
      </c>
      <c r="B1276" s="81" t="str">
        <f>IF(OR(E1275&lt;0,E1275&lt;&gt;""),RIGHT(10000+B1275+G1276,4),B1275)</f>
        <v>1591</v>
      </c>
      <c r="C1276" s="126" t="str">
        <f>IF(E1276&gt;" ",IF(A1276&lt;&gt;" ",CONCATENATE(A1276,"-",B1276),B1276)," ")</f>
        <v>1587-1591</v>
      </c>
      <c r="D1276" s="127" t="s">
        <v>508</v>
      </c>
      <c r="E1276" s="160" t="s">
        <v>3</v>
      </c>
      <c r="F1276" s="203" t="s">
        <v>138</v>
      </c>
      <c r="G1276" s="113">
        <f t="shared" si="126"/>
        <v>5</v>
      </c>
      <c r="H1276" s="161">
        <v>5</v>
      </c>
      <c r="I1276" s="111"/>
      <c r="J1276" s="109"/>
    </row>
    <row r="1277" spans="1:10" ht="12.75">
      <c r="A1277" s="81" t="str">
        <f t="shared" si="123"/>
        <v> </v>
      </c>
      <c r="B1277" s="81" t="str">
        <f t="shared" si="125"/>
        <v>1592</v>
      </c>
      <c r="C1277" s="126" t="str">
        <f t="shared" si="124"/>
        <v>1592</v>
      </c>
      <c r="D1277" s="127" t="s">
        <v>509</v>
      </c>
      <c r="E1277" s="160" t="s">
        <v>3</v>
      </c>
      <c r="F1277" s="203" t="s">
        <v>138</v>
      </c>
      <c r="G1277" s="113">
        <f t="shared" si="126"/>
        <v>1</v>
      </c>
      <c r="H1277" s="161"/>
      <c r="I1277" s="111">
        <v>1</v>
      </c>
      <c r="J1277" s="109"/>
    </row>
    <row r="1278" spans="1:10" ht="12.75">
      <c r="A1278" s="81" t="str">
        <f t="shared" si="123"/>
        <v> </v>
      </c>
      <c r="B1278" s="81" t="str">
        <f t="shared" si="125"/>
        <v>1593</v>
      </c>
      <c r="C1278" s="126" t="str">
        <f t="shared" si="124"/>
        <v>1593</v>
      </c>
      <c r="D1278" s="129" t="s">
        <v>510</v>
      </c>
      <c r="E1278" s="115" t="s">
        <v>3</v>
      </c>
      <c r="F1278" s="119" t="s">
        <v>138</v>
      </c>
      <c r="G1278" s="131">
        <f t="shared" si="126"/>
        <v>1</v>
      </c>
      <c r="H1278" s="119">
        <v>1</v>
      </c>
      <c r="I1278" s="119"/>
      <c r="J1278" s="120"/>
    </row>
    <row r="1279" spans="1:10" ht="12.75">
      <c r="A1279" s="81"/>
      <c r="B1279" s="81"/>
      <c r="C1279" s="206"/>
      <c r="D1279" s="16" t="s">
        <v>232</v>
      </c>
      <c r="E1279" s="207"/>
      <c r="F1279" s="110"/>
      <c r="G1279" s="11">
        <f t="shared" si="126"/>
        <v>34</v>
      </c>
      <c r="H1279" s="11">
        <f>SUM(H1272:H1278)</f>
        <v>19</v>
      </c>
      <c r="I1279" s="20">
        <f>SUM(I1272:I1278)</f>
        <v>15</v>
      </c>
      <c r="J1279" s="20"/>
    </row>
    <row r="1280" spans="1:10" ht="12.75">
      <c r="A1280" s="81"/>
      <c r="B1280" s="81"/>
      <c r="C1280" s="206"/>
      <c r="D1280" s="208" t="s">
        <v>237</v>
      </c>
      <c r="E1280" s="122"/>
      <c r="F1280" s="110"/>
      <c r="G1280" s="11">
        <f t="shared" si="126"/>
        <v>1265</v>
      </c>
      <c r="H1280" s="11">
        <f>SUM(H439+H572+H633+H710+H734+H976+H1019+H1043+H1110+H1144+H1191+H1216+H1246+H1260+H1279)</f>
        <v>902</v>
      </c>
      <c r="I1280" s="11">
        <f>SUM(I439+I572+I633+I710+I734+I976+I1019+I1043+I1110+I1144+I1191+I1216+I1246+I1260+I1279)</f>
        <v>363</v>
      </c>
      <c r="J1280" s="11"/>
    </row>
    <row r="1281" spans="1:10" ht="12.75">
      <c r="A1281" s="81"/>
      <c r="B1281" s="81"/>
      <c r="C1281" s="206"/>
      <c r="D1281" s="209" t="s">
        <v>511</v>
      </c>
      <c r="E1281" s="122"/>
      <c r="F1281" s="110"/>
      <c r="G1281" s="11">
        <f t="shared" si="126"/>
        <v>1593</v>
      </c>
      <c r="H1281" s="11">
        <f>SUM(H20+H87+H276+H1280)</f>
        <v>1135</v>
      </c>
      <c r="I1281" s="11">
        <f>SUM(I20+I87+I276+I1280)</f>
        <v>458</v>
      </c>
      <c r="J1281" s="11">
        <f>SUM(J276+J1280)</f>
        <v>4</v>
      </c>
    </row>
    <row r="1282" spans="1:10" ht="12.75">
      <c r="A1282" s="81"/>
      <c r="B1282" s="81"/>
      <c r="C1282" s="82"/>
      <c r="D1282" s="210"/>
      <c r="E1282" s="211"/>
      <c r="F1282" s="212"/>
      <c r="G1282" s="212"/>
      <c r="H1282" s="212"/>
      <c r="I1282" s="212"/>
      <c r="J1282" s="212"/>
    </row>
    <row r="1283" spans="1:10" ht="12.75">
      <c r="A1283" s="213"/>
      <c r="B1283" s="213"/>
      <c r="C1283" s="214"/>
      <c r="D1283" s="215" t="s">
        <v>228</v>
      </c>
      <c r="E1283" s="216">
        <v>1135</v>
      </c>
      <c r="F1283" s="330"/>
      <c r="G1283" s="330"/>
      <c r="H1283" s="330"/>
      <c r="I1283" s="218"/>
      <c r="J1283" s="218"/>
    </row>
    <row r="1284" spans="1:10" ht="12.75">
      <c r="A1284" s="217"/>
      <c r="B1284" s="217"/>
      <c r="C1284" s="82"/>
      <c r="D1284" s="204" t="s">
        <v>227</v>
      </c>
      <c r="E1284" s="83">
        <v>458</v>
      </c>
      <c r="F1284" s="329"/>
      <c r="G1284" s="329"/>
      <c r="H1284" s="329"/>
      <c r="I1284" s="84"/>
      <c r="J1284" s="84"/>
    </row>
    <row r="1285" spans="1:10" ht="12.75">
      <c r="A1285" s="81" t="str">
        <f>IF(AND(OR(E1282&gt;0,E1282&lt;&gt;""),G1282&gt;1),RIGHT(10000+B1285-G1282+1,4)," ")</f>
        <v> </v>
      </c>
      <c r="B1285" s="81"/>
      <c r="C1285" s="82"/>
      <c r="D1285" s="80"/>
      <c r="E1285" s="83"/>
      <c r="F1285" s="84"/>
      <c r="G1285" s="84"/>
      <c r="H1285" s="84"/>
      <c r="I1285" s="84"/>
      <c r="J1285" s="84"/>
    </row>
    <row r="1286" spans="1:10" ht="12.75">
      <c r="A1286" s="81" t="str">
        <f>IF(AND(OR(E1285&gt;0,E1285&lt;&gt;""),G1285&gt;1),RIGHT(10000+B1286-G1285+1,4)," ")</f>
        <v> </v>
      </c>
      <c r="B1286" s="81"/>
      <c r="C1286" s="82"/>
      <c r="D1286" s="2" t="s">
        <v>339</v>
      </c>
      <c r="E1286" s="219">
        <f>SUM(E1283:E1285)</f>
        <v>1593</v>
      </c>
      <c r="F1286" s="84"/>
      <c r="G1286" s="84"/>
      <c r="H1286" s="84"/>
      <c r="I1286" s="84"/>
      <c r="J1286" s="84"/>
    </row>
    <row r="1287" spans="1:10" ht="12.75">
      <c r="A1287" s="81" t="str">
        <f>IF(AND(OR(E1286&gt;0,E1286&lt;&gt;""),G1286&gt;1),RIGHT(10000+B1287-G1286+1,4)," ")</f>
        <v> </v>
      </c>
      <c r="B1287" s="81"/>
      <c r="C1287" s="82"/>
      <c r="D1287" s="80"/>
      <c r="E1287" s="83"/>
      <c r="F1287" s="84"/>
      <c r="G1287" s="84"/>
      <c r="H1287" s="84"/>
      <c r="I1287" s="84"/>
      <c r="J1287" s="84"/>
    </row>
    <row r="1288" spans="1:10" ht="12.75">
      <c r="A1288" s="81"/>
      <c r="B1288" s="81"/>
      <c r="C1288" s="80"/>
      <c r="D1288" s="80"/>
      <c r="E1288" s="83"/>
      <c r="F1288" s="84"/>
      <c r="G1288" s="80"/>
      <c r="H1288" s="80"/>
      <c r="I1288" s="80"/>
      <c r="J1288" s="80"/>
    </row>
    <row r="1289" spans="1:10" ht="12.75">
      <c r="A1289" s="81"/>
      <c r="B1289" s="81"/>
      <c r="C1289" s="80"/>
      <c r="D1289" s="80"/>
      <c r="E1289" s="83"/>
      <c r="F1289" s="84"/>
      <c r="G1289" s="80"/>
      <c r="H1289" s="80"/>
      <c r="I1289" s="80"/>
      <c r="J1289" s="80"/>
    </row>
    <row r="1290" spans="1:10" ht="12.75">
      <c r="A1290" s="81"/>
      <c r="B1290" s="81"/>
      <c r="C1290" s="75" t="s">
        <v>512</v>
      </c>
      <c r="E1290" s="83"/>
      <c r="F1290" s="84"/>
      <c r="G1290" s="80"/>
      <c r="H1290" s="80"/>
      <c r="I1290" s="80"/>
      <c r="J1290" s="80"/>
    </row>
    <row r="1291" spans="1:10" ht="12.75">
      <c r="A1291" s="81"/>
      <c r="B1291" s="81"/>
      <c r="C1291" s="75" t="s">
        <v>238</v>
      </c>
      <c r="E1291" s="83"/>
      <c r="F1291" s="84"/>
      <c r="G1291" s="80"/>
      <c r="H1291" s="80"/>
      <c r="I1291" s="80"/>
      <c r="J1291" s="80"/>
    </row>
    <row r="1292" spans="1:10" ht="11.25">
      <c r="A1292" s="74"/>
      <c r="B1292" s="74"/>
      <c r="C1292" s="73"/>
      <c r="G1292" s="73"/>
      <c r="H1292" s="73"/>
      <c r="I1292" s="73"/>
      <c r="J1292" s="73"/>
    </row>
    <row r="1293" spans="1:10" ht="11.25">
      <c r="A1293" s="74"/>
      <c r="B1293" s="74"/>
      <c r="C1293" s="73"/>
      <c r="G1293" s="73"/>
      <c r="H1293" s="73"/>
      <c r="I1293" s="73"/>
      <c r="J1293" s="73"/>
    </row>
    <row r="1294" spans="1:10" ht="11.25">
      <c r="A1294" s="74"/>
      <c r="B1294" s="74"/>
      <c r="C1294" s="73"/>
      <c r="G1294" s="73"/>
      <c r="H1294" s="73"/>
      <c r="I1294" s="73"/>
      <c r="J1294" s="73"/>
    </row>
    <row r="1295" spans="1:10" ht="11.25">
      <c r="A1295" s="74"/>
      <c r="B1295" s="74"/>
      <c r="C1295" s="73"/>
      <c r="G1295" s="73"/>
      <c r="H1295" s="73"/>
      <c r="I1295" s="73"/>
      <c r="J1295" s="73"/>
    </row>
    <row r="1296" spans="1:10" ht="11.25">
      <c r="A1296" s="74"/>
      <c r="B1296" s="74"/>
      <c r="C1296" s="73"/>
      <c r="G1296" s="73"/>
      <c r="H1296" s="73"/>
      <c r="I1296" s="73"/>
      <c r="J1296" s="73"/>
    </row>
    <row r="1297" spans="1:10" ht="11.25">
      <c r="A1297" s="74"/>
      <c r="B1297" s="74"/>
      <c r="C1297" s="73"/>
      <c r="G1297" s="73"/>
      <c r="H1297" s="73"/>
      <c r="I1297" s="73"/>
      <c r="J1297" s="73"/>
    </row>
    <row r="1298" spans="1:10" ht="11.25">
      <c r="A1298" s="74"/>
      <c r="B1298" s="74"/>
      <c r="C1298" s="73"/>
      <c r="G1298" s="73"/>
      <c r="H1298" s="73"/>
      <c r="I1298" s="73"/>
      <c r="J1298" s="73"/>
    </row>
    <row r="1299" spans="1:10" ht="11.25">
      <c r="A1299" s="74"/>
      <c r="B1299" s="74"/>
      <c r="C1299" s="73"/>
      <c r="G1299" s="73"/>
      <c r="H1299" s="73"/>
      <c r="I1299" s="73"/>
      <c r="J1299" s="73"/>
    </row>
    <row r="1300" spans="1:10" ht="11.25">
      <c r="A1300" s="74"/>
      <c r="B1300" s="74"/>
      <c r="C1300" s="73"/>
      <c r="G1300" s="73"/>
      <c r="H1300" s="73"/>
      <c r="I1300" s="73"/>
      <c r="J1300" s="73"/>
    </row>
    <row r="1301" spans="1:10" ht="11.25">
      <c r="A1301" s="74"/>
      <c r="B1301" s="74"/>
      <c r="C1301" s="73"/>
      <c r="G1301" s="73"/>
      <c r="H1301" s="73"/>
      <c r="I1301" s="73"/>
      <c r="J1301" s="73"/>
    </row>
    <row r="1302" spans="1:10" ht="11.25">
      <c r="A1302" s="74"/>
      <c r="B1302" s="74"/>
      <c r="C1302" s="73"/>
      <c r="G1302" s="73"/>
      <c r="H1302" s="73"/>
      <c r="I1302" s="73"/>
      <c r="J1302" s="73"/>
    </row>
    <row r="1303" spans="1:10" ht="11.25">
      <c r="A1303" s="74"/>
      <c r="B1303" s="74"/>
      <c r="C1303" s="73"/>
      <c r="G1303" s="73"/>
      <c r="H1303" s="73"/>
      <c r="I1303" s="73"/>
      <c r="J1303" s="73"/>
    </row>
    <row r="1304" spans="1:10" ht="11.25">
      <c r="A1304" s="74"/>
      <c r="B1304" s="74"/>
      <c r="C1304" s="73"/>
      <c r="G1304" s="73"/>
      <c r="H1304" s="73"/>
      <c r="I1304" s="73"/>
      <c r="J1304" s="73"/>
    </row>
    <row r="1305" spans="1:10" ht="11.25">
      <c r="A1305" s="74"/>
      <c r="B1305" s="74"/>
      <c r="C1305" s="73"/>
      <c r="G1305" s="73"/>
      <c r="H1305" s="73"/>
      <c r="I1305" s="73"/>
      <c r="J1305" s="73"/>
    </row>
    <row r="1306" spans="1:10" ht="11.25">
      <c r="A1306" s="74"/>
      <c r="B1306" s="74"/>
      <c r="C1306" s="73"/>
      <c r="G1306" s="73"/>
      <c r="H1306" s="73"/>
      <c r="I1306" s="73"/>
      <c r="J1306" s="73"/>
    </row>
    <row r="1307" spans="1:10" ht="11.25">
      <c r="A1307" s="74"/>
      <c r="B1307" s="74"/>
      <c r="C1307" s="73"/>
      <c r="G1307" s="73"/>
      <c r="H1307" s="73"/>
      <c r="I1307" s="73"/>
      <c r="J1307" s="73"/>
    </row>
    <row r="1308" spans="1:10" ht="11.25">
      <c r="A1308" s="74"/>
      <c r="B1308" s="74"/>
      <c r="C1308" s="73"/>
      <c r="G1308" s="73"/>
      <c r="H1308" s="73"/>
      <c r="I1308" s="73"/>
      <c r="J1308" s="73"/>
    </row>
    <row r="1309" spans="1:10" ht="11.25">
      <c r="A1309" s="74"/>
      <c r="B1309" s="74"/>
      <c r="C1309" s="73"/>
      <c r="G1309" s="73"/>
      <c r="H1309" s="73"/>
      <c r="I1309" s="73"/>
      <c r="J1309" s="73"/>
    </row>
    <row r="1310" spans="1:10" ht="11.25">
      <c r="A1310" s="74"/>
      <c r="B1310" s="74"/>
      <c r="C1310" s="73"/>
      <c r="G1310" s="73"/>
      <c r="H1310" s="73"/>
      <c r="I1310" s="73"/>
      <c r="J1310" s="73"/>
    </row>
    <row r="1311" spans="1:10" ht="11.25">
      <c r="A1311" s="74"/>
      <c r="B1311" s="74"/>
      <c r="C1311" s="73"/>
      <c r="G1311" s="73"/>
      <c r="H1311" s="73"/>
      <c r="I1311" s="73"/>
      <c r="J1311" s="73"/>
    </row>
    <row r="1312" spans="1:10" ht="11.25">
      <c r="A1312" s="74"/>
      <c r="B1312" s="74"/>
      <c r="C1312" s="73"/>
      <c r="G1312" s="73"/>
      <c r="H1312" s="73"/>
      <c r="I1312" s="73"/>
      <c r="J1312" s="73"/>
    </row>
    <row r="1313" spans="1:10" ht="11.25">
      <c r="A1313" s="74"/>
      <c r="B1313" s="74"/>
      <c r="C1313" s="73"/>
      <c r="G1313" s="73"/>
      <c r="H1313" s="73"/>
      <c r="I1313" s="73"/>
      <c r="J1313" s="73"/>
    </row>
    <row r="1314" spans="1:10" ht="11.25">
      <c r="A1314" s="74"/>
      <c r="B1314" s="74"/>
      <c r="C1314" s="73"/>
      <c r="G1314" s="73"/>
      <c r="H1314" s="73"/>
      <c r="I1314" s="73"/>
      <c r="J1314" s="73"/>
    </row>
    <row r="1315" spans="1:10" ht="11.25">
      <c r="A1315" s="74"/>
      <c r="B1315" s="74"/>
      <c r="C1315" s="73"/>
      <c r="G1315" s="73"/>
      <c r="H1315" s="73"/>
      <c r="I1315" s="73"/>
      <c r="J1315" s="73"/>
    </row>
    <row r="1316" spans="1:10" ht="11.25">
      <c r="A1316" s="74"/>
      <c r="B1316" s="74"/>
      <c r="C1316" s="73"/>
      <c r="G1316" s="73"/>
      <c r="H1316" s="73"/>
      <c r="I1316" s="73"/>
      <c r="J1316" s="73"/>
    </row>
    <row r="1317" spans="1:10" ht="11.25">
      <c r="A1317" s="74"/>
      <c r="B1317" s="74"/>
      <c r="C1317" s="73"/>
      <c r="G1317" s="73"/>
      <c r="H1317" s="73"/>
      <c r="I1317" s="73"/>
      <c r="J1317" s="73"/>
    </row>
    <row r="1318" spans="1:10" ht="11.25">
      <c r="A1318" s="74"/>
      <c r="B1318" s="74"/>
      <c r="C1318" s="73"/>
      <c r="G1318" s="73"/>
      <c r="H1318" s="73"/>
      <c r="I1318" s="73"/>
      <c r="J1318" s="73"/>
    </row>
    <row r="1319" spans="1:10" ht="11.25">
      <c r="A1319" s="74"/>
      <c r="B1319" s="74"/>
      <c r="C1319" s="73"/>
      <c r="G1319" s="73"/>
      <c r="H1319" s="73"/>
      <c r="I1319" s="73"/>
      <c r="J1319" s="73"/>
    </row>
    <row r="1320" spans="1:10" ht="11.25">
      <c r="A1320" s="74"/>
      <c r="B1320" s="74"/>
      <c r="C1320" s="73"/>
      <c r="G1320" s="73"/>
      <c r="H1320" s="73"/>
      <c r="I1320" s="73"/>
      <c r="J1320" s="73"/>
    </row>
    <row r="1321" spans="1:10" ht="11.25">
      <c r="A1321" s="74"/>
      <c r="B1321" s="74"/>
      <c r="C1321" s="73"/>
      <c r="G1321" s="73"/>
      <c r="H1321" s="73"/>
      <c r="I1321" s="73"/>
      <c r="J1321" s="73"/>
    </row>
    <row r="1322" spans="1:10" ht="11.25">
      <c r="A1322" s="74"/>
      <c r="B1322" s="74"/>
      <c r="C1322" s="73"/>
      <c r="G1322" s="73"/>
      <c r="H1322" s="73"/>
      <c r="I1322" s="73"/>
      <c r="J1322" s="73"/>
    </row>
    <row r="1323" spans="1:10" ht="11.25">
      <c r="A1323" s="74"/>
      <c r="B1323" s="74"/>
      <c r="C1323" s="73"/>
      <c r="G1323" s="73"/>
      <c r="H1323" s="73"/>
      <c r="I1323" s="73"/>
      <c r="J1323" s="73"/>
    </row>
    <row r="1324" spans="1:10" ht="11.25">
      <c r="A1324" s="74"/>
      <c r="B1324" s="74"/>
      <c r="C1324" s="73"/>
      <c r="G1324" s="73"/>
      <c r="H1324" s="73"/>
      <c r="I1324" s="73"/>
      <c r="J1324" s="73"/>
    </row>
    <row r="1325" spans="1:10" ht="11.25">
      <c r="A1325" s="74"/>
      <c r="B1325" s="74"/>
      <c r="C1325" s="73"/>
      <c r="G1325" s="73"/>
      <c r="H1325" s="73"/>
      <c r="I1325" s="73"/>
      <c r="J1325" s="73"/>
    </row>
    <row r="1326" spans="1:10" ht="11.25">
      <c r="A1326" s="74"/>
      <c r="B1326" s="74"/>
      <c r="C1326" s="73"/>
      <c r="G1326" s="73"/>
      <c r="H1326" s="73"/>
      <c r="I1326" s="73"/>
      <c r="J1326" s="73"/>
    </row>
    <row r="1327" spans="1:10" ht="11.25">
      <c r="A1327" s="74"/>
      <c r="B1327" s="74"/>
      <c r="C1327" s="73"/>
      <c r="G1327" s="73"/>
      <c r="H1327" s="73"/>
      <c r="I1327" s="73"/>
      <c r="J1327" s="73"/>
    </row>
    <row r="1328" spans="1:10" ht="11.25">
      <c r="A1328" s="74"/>
      <c r="B1328" s="74"/>
      <c r="C1328" s="73"/>
      <c r="G1328" s="73"/>
      <c r="H1328" s="73"/>
      <c r="I1328" s="73"/>
      <c r="J1328" s="73"/>
    </row>
    <row r="1329" spans="1:10" ht="11.25">
      <c r="A1329" s="74"/>
      <c r="B1329" s="74"/>
      <c r="C1329" s="73"/>
      <c r="G1329" s="73"/>
      <c r="H1329" s="73"/>
      <c r="I1329" s="73"/>
      <c r="J1329" s="73"/>
    </row>
    <row r="1330" spans="1:10" ht="11.25">
      <c r="A1330" s="74"/>
      <c r="B1330" s="74"/>
      <c r="C1330" s="73"/>
      <c r="G1330" s="73"/>
      <c r="H1330" s="73"/>
      <c r="I1330" s="73"/>
      <c r="J1330" s="73"/>
    </row>
    <row r="1331" spans="1:10" ht="11.25">
      <c r="A1331" s="74"/>
      <c r="B1331" s="74"/>
      <c r="C1331" s="73"/>
      <c r="G1331" s="73"/>
      <c r="H1331" s="73"/>
      <c r="I1331" s="73"/>
      <c r="J1331" s="73"/>
    </row>
    <row r="1332" spans="1:10" ht="11.25">
      <c r="A1332" s="74"/>
      <c r="B1332" s="74"/>
      <c r="C1332" s="73"/>
      <c r="G1332" s="73"/>
      <c r="H1332" s="73"/>
      <c r="I1332" s="73"/>
      <c r="J1332" s="73"/>
    </row>
    <row r="1333" spans="1:10" ht="11.25">
      <c r="A1333" s="74"/>
      <c r="B1333" s="74"/>
      <c r="C1333" s="73"/>
      <c r="G1333" s="73"/>
      <c r="H1333" s="73"/>
      <c r="I1333" s="73"/>
      <c r="J1333" s="73"/>
    </row>
    <row r="1334" spans="1:10" ht="11.25">
      <c r="A1334" s="74"/>
      <c r="B1334" s="74"/>
      <c r="C1334" s="73"/>
      <c r="G1334" s="73"/>
      <c r="H1334" s="73"/>
      <c r="I1334" s="73"/>
      <c r="J1334" s="73"/>
    </row>
    <row r="1335" spans="1:10" ht="11.25">
      <c r="A1335" s="74"/>
      <c r="B1335" s="74"/>
      <c r="C1335" s="73"/>
      <c r="G1335" s="73"/>
      <c r="H1335" s="73"/>
      <c r="I1335" s="73"/>
      <c r="J1335" s="73"/>
    </row>
    <row r="1336" spans="1:10" ht="11.25">
      <c r="A1336" s="74"/>
      <c r="B1336" s="74"/>
      <c r="C1336" s="73"/>
      <c r="G1336" s="73"/>
      <c r="H1336" s="73"/>
      <c r="I1336" s="73"/>
      <c r="J1336" s="73"/>
    </row>
    <row r="1337" spans="1:10" ht="11.25">
      <c r="A1337" s="74"/>
      <c r="B1337" s="74"/>
      <c r="C1337" s="73"/>
      <c r="G1337" s="73"/>
      <c r="H1337" s="73"/>
      <c r="I1337" s="73"/>
      <c r="J1337" s="73"/>
    </row>
    <row r="1338" spans="1:10" ht="11.25">
      <c r="A1338" s="74"/>
      <c r="B1338" s="74"/>
      <c r="C1338" s="73"/>
      <c r="G1338" s="73"/>
      <c r="H1338" s="73"/>
      <c r="I1338" s="73"/>
      <c r="J1338" s="73"/>
    </row>
    <row r="1339" spans="1:10" ht="11.25">
      <c r="A1339" s="74"/>
      <c r="B1339" s="74"/>
      <c r="C1339" s="73"/>
      <c r="G1339" s="73"/>
      <c r="H1339" s="73"/>
      <c r="I1339" s="73"/>
      <c r="J1339" s="73"/>
    </row>
    <row r="1340" spans="1:10" ht="11.25">
      <c r="A1340" s="74"/>
      <c r="B1340" s="74"/>
      <c r="C1340" s="73"/>
      <c r="G1340" s="73"/>
      <c r="H1340" s="73"/>
      <c r="I1340" s="73"/>
      <c r="J1340" s="73"/>
    </row>
    <row r="1341" spans="1:10" ht="11.25">
      <c r="A1341" s="74"/>
      <c r="B1341" s="74"/>
      <c r="C1341" s="73"/>
      <c r="G1341" s="73"/>
      <c r="H1341" s="73"/>
      <c r="I1341" s="73"/>
      <c r="J1341" s="73"/>
    </row>
    <row r="1342" spans="1:10" ht="11.25">
      <c r="A1342" s="74"/>
      <c r="B1342" s="74"/>
      <c r="C1342" s="73"/>
      <c r="G1342" s="73"/>
      <c r="H1342" s="73"/>
      <c r="I1342" s="73"/>
      <c r="J1342" s="73"/>
    </row>
    <row r="1343" spans="1:10" ht="11.25">
      <c r="A1343" s="74"/>
      <c r="B1343" s="74"/>
      <c r="C1343" s="73"/>
      <c r="G1343" s="73"/>
      <c r="H1343" s="73"/>
      <c r="I1343" s="73"/>
      <c r="J1343" s="73"/>
    </row>
    <row r="1344" spans="1:10" ht="11.25">
      <c r="A1344" s="74"/>
      <c r="B1344" s="74"/>
      <c r="C1344" s="73"/>
      <c r="G1344" s="73"/>
      <c r="H1344" s="73"/>
      <c r="I1344" s="73"/>
      <c r="J1344" s="73"/>
    </row>
    <row r="1345" spans="1:10" ht="11.25">
      <c r="A1345" s="74"/>
      <c r="B1345" s="74"/>
      <c r="C1345" s="73"/>
      <c r="G1345" s="73"/>
      <c r="H1345" s="73"/>
      <c r="I1345" s="73"/>
      <c r="J1345" s="73"/>
    </row>
    <row r="1346" spans="1:10" ht="11.25">
      <c r="A1346" s="74"/>
      <c r="B1346" s="74"/>
      <c r="C1346" s="73"/>
      <c r="G1346" s="73"/>
      <c r="H1346" s="73"/>
      <c r="I1346" s="73"/>
      <c r="J1346" s="73"/>
    </row>
    <row r="1347" spans="1:10" ht="11.25">
      <c r="A1347" s="74"/>
      <c r="B1347" s="74"/>
      <c r="C1347" s="73"/>
      <c r="G1347" s="73"/>
      <c r="H1347" s="73"/>
      <c r="I1347" s="73"/>
      <c r="J1347" s="73"/>
    </row>
    <row r="1348" spans="1:10" ht="11.25">
      <c r="A1348" s="74"/>
      <c r="B1348" s="74"/>
      <c r="C1348" s="73"/>
      <c r="G1348" s="73"/>
      <c r="H1348" s="73"/>
      <c r="I1348" s="73"/>
      <c r="J1348" s="73"/>
    </row>
    <row r="1349" spans="1:10" ht="11.25">
      <c r="A1349" s="74"/>
      <c r="B1349" s="74"/>
      <c r="C1349" s="73"/>
      <c r="G1349" s="73"/>
      <c r="H1349" s="73"/>
      <c r="I1349" s="73"/>
      <c r="J1349" s="73"/>
    </row>
    <row r="1350" spans="1:10" ht="11.25">
      <c r="A1350" s="74"/>
      <c r="B1350" s="74"/>
      <c r="C1350" s="73"/>
      <c r="G1350" s="73"/>
      <c r="H1350" s="73"/>
      <c r="I1350" s="73"/>
      <c r="J1350" s="73"/>
    </row>
    <row r="1351" spans="1:10" ht="11.25">
      <c r="A1351" s="74"/>
      <c r="B1351" s="74"/>
      <c r="C1351" s="73"/>
      <c r="G1351" s="73"/>
      <c r="H1351" s="73"/>
      <c r="I1351" s="73"/>
      <c r="J1351" s="73"/>
    </row>
    <row r="1352" spans="1:10" ht="11.25">
      <c r="A1352" s="74"/>
      <c r="B1352" s="74"/>
      <c r="C1352" s="73"/>
      <c r="G1352" s="73"/>
      <c r="H1352" s="73"/>
      <c r="I1352" s="73"/>
      <c r="J1352" s="73"/>
    </row>
    <row r="1353" spans="1:10" ht="11.25">
      <c r="A1353" s="74"/>
      <c r="B1353" s="74"/>
      <c r="C1353" s="73"/>
      <c r="G1353" s="73"/>
      <c r="H1353" s="73"/>
      <c r="I1353" s="73"/>
      <c r="J1353" s="73"/>
    </row>
    <row r="1354" spans="1:10" ht="11.25">
      <c r="A1354" s="74"/>
      <c r="B1354" s="74"/>
      <c r="C1354" s="73"/>
      <c r="G1354" s="73"/>
      <c r="H1354" s="73"/>
      <c r="I1354" s="73"/>
      <c r="J1354" s="73"/>
    </row>
    <row r="1355" spans="1:10" ht="11.25">
      <c r="A1355" s="74"/>
      <c r="B1355" s="74"/>
      <c r="C1355" s="73"/>
      <c r="G1355" s="73"/>
      <c r="H1355" s="73"/>
      <c r="I1355" s="73"/>
      <c r="J1355" s="73"/>
    </row>
    <row r="1356" spans="1:10" ht="11.25">
      <c r="A1356" s="74"/>
      <c r="B1356" s="74"/>
      <c r="C1356" s="73"/>
      <c r="G1356" s="73"/>
      <c r="H1356" s="73"/>
      <c r="I1356" s="73"/>
      <c r="J1356" s="73"/>
    </row>
    <row r="1357" spans="1:10" ht="11.25">
      <c r="A1357" s="74"/>
      <c r="B1357" s="74"/>
      <c r="C1357" s="73"/>
      <c r="G1357" s="73"/>
      <c r="H1357" s="73"/>
      <c r="I1357" s="73"/>
      <c r="J1357" s="73"/>
    </row>
    <row r="1358" spans="1:10" ht="11.25">
      <c r="A1358" s="74"/>
      <c r="B1358" s="74"/>
      <c r="C1358" s="73"/>
      <c r="G1358" s="73"/>
      <c r="H1358" s="73"/>
      <c r="I1358" s="73"/>
      <c r="J1358" s="73"/>
    </row>
    <row r="1359" spans="1:10" ht="11.25">
      <c r="A1359" s="74"/>
      <c r="B1359" s="74"/>
      <c r="C1359" s="73"/>
      <c r="G1359" s="73"/>
      <c r="H1359" s="73"/>
      <c r="I1359" s="73"/>
      <c r="J1359" s="73"/>
    </row>
    <row r="1360" spans="1:10" ht="11.25">
      <c r="A1360" s="74"/>
      <c r="B1360" s="74"/>
      <c r="C1360" s="73"/>
      <c r="G1360" s="73"/>
      <c r="H1360" s="73"/>
      <c r="I1360" s="73"/>
      <c r="J1360" s="73"/>
    </row>
    <row r="1361" spans="1:10" ht="11.25">
      <c r="A1361" s="74"/>
      <c r="B1361" s="74"/>
      <c r="C1361" s="73"/>
      <c r="G1361" s="73"/>
      <c r="H1361" s="73"/>
      <c r="I1361" s="73"/>
      <c r="J1361" s="73"/>
    </row>
    <row r="1362" spans="1:10" ht="11.25">
      <c r="A1362" s="74"/>
      <c r="B1362" s="74"/>
      <c r="C1362" s="73"/>
      <c r="G1362" s="73"/>
      <c r="H1362" s="73"/>
      <c r="I1362" s="73"/>
      <c r="J1362" s="73"/>
    </row>
    <row r="1363" spans="1:10" ht="11.25">
      <c r="A1363" s="74"/>
      <c r="B1363" s="74"/>
      <c r="C1363" s="73"/>
      <c r="G1363" s="73"/>
      <c r="H1363" s="73"/>
      <c r="I1363" s="73"/>
      <c r="J1363" s="73"/>
    </row>
    <row r="1364" spans="1:10" ht="11.25">
      <c r="A1364" s="74"/>
      <c r="B1364" s="74"/>
      <c r="C1364" s="73"/>
      <c r="G1364" s="73"/>
      <c r="H1364" s="73"/>
      <c r="I1364" s="73"/>
      <c r="J1364" s="73"/>
    </row>
    <row r="1365" spans="1:10" ht="11.25">
      <c r="A1365" s="74"/>
      <c r="B1365" s="74"/>
      <c r="C1365" s="73"/>
      <c r="G1365" s="73"/>
      <c r="H1365" s="73"/>
      <c r="I1365" s="73"/>
      <c r="J1365" s="73"/>
    </row>
    <row r="1366" spans="1:10" ht="11.25">
      <c r="A1366" s="74"/>
      <c r="B1366" s="74"/>
      <c r="C1366" s="73"/>
      <c r="G1366" s="73"/>
      <c r="H1366" s="73"/>
      <c r="I1366" s="73"/>
      <c r="J1366" s="73"/>
    </row>
    <row r="1367" spans="1:10" ht="11.25">
      <c r="A1367" s="74"/>
      <c r="B1367" s="74"/>
      <c r="C1367" s="73"/>
      <c r="G1367" s="73"/>
      <c r="H1367" s="73"/>
      <c r="I1367" s="73"/>
      <c r="J1367" s="73"/>
    </row>
    <row r="1368" spans="1:10" ht="11.25">
      <c r="A1368" s="74"/>
      <c r="B1368" s="74"/>
      <c r="C1368" s="73"/>
      <c r="G1368" s="73"/>
      <c r="H1368" s="73"/>
      <c r="I1368" s="73"/>
      <c r="J1368" s="73"/>
    </row>
    <row r="1369" spans="1:10" ht="11.25">
      <c r="A1369" s="74"/>
      <c r="B1369" s="74"/>
      <c r="C1369" s="73"/>
      <c r="G1369" s="73"/>
      <c r="H1369" s="73"/>
      <c r="I1369" s="73"/>
      <c r="J1369" s="73"/>
    </row>
    <row r="1370" spans="1:10" ht="11.25">
      <c r="A1370" s="74"/>
      <c r="B1370" s="74"/>
      <c r="C1370" s="73"/>
      <c r="G1370" s="73"/>
      <c r="H1370" s="73"/>
      <c r="I1370" s="73"/>
      <c r="J1370" s="73"/>
    </row>
    <row r="1371" spans="1:10" ht="11.25">
      <c r="A1371" s="74"/>
      <c r="B1371" s="74"/>
      <c r="C1371" s="73"/>
      <c r="G1371" s="73"/>
      <c r="H1371" s="73"/>
      <c r="I1371" s="73"/>
      <c r="J1371" s="73"/>
    </row>
    <row r="1372" spans="1:10" ht="11.25">
      <c r="A1372" s="74"/>
      <c r="B1372" s="74"/>
      <c r="C1372" s="73"/>
      <c r="G1372" s="73"/>
      <c r="H1372" s="73"/>
      <c r="I1372" s="73"/>
      <c r="J1372" s="73"/>
    </row>
    <row r="1373" spans="1:10" ht="11.25">
      <c r="A1373" s="74"/>
      <c r="B1373" s="74"/>
      <c r="C1373" s="73"/>
      <c r="G1373" s="73"/>
      <c r="H1373" s="73"/>
      <c r="I1373" s="73"/>
      <c r="J1373" s="73"/>
    </row>
    <row r="1374" spans="1:10" ht="11.25">
      <c r="A1374" s="74"/>
      <c r="B1374" s="74"/>
      <c r="C1374" s="73"/>
      <c r="G1374" s="73"/>
      <c r="H1374" s="73"/>
      <c r="I1374" s="73"/>
      <c r="J1374" s="73"/>
    </row>
    <row r="1375" spans="1:10" ht="11.25">
      <c r="A1375" s="74"/>
      <c r="B1375" s="74"/>
      <c r="C1375" s="73"/>
      <c r="G1375" s="73"/>
      <c r="H1375" s="73"/>
      <c r="I1375" s="73"/>
      <c r="J1375" s="73"/>
    </row>
    <row r="1376" spans="1:10" ht="11.25">
      <c r="A1376" s="74"/>
      <c r="B1376" s="74"/>
      <c r="C1376" s="73"/>
      <c r="G1376" s="73"/>
      <c r="H1376" s="73"/>
      <c r="I1376" s="73"/>
      <c r="J1376" s="73"/>
    </row>
    <row r="1377" spans="1:10" ht="11.25">
      <c r="A1377" s="74"/>
      <c r="B1377" s="74"/>
      <c r="C1377" s="73"/>
      <c r="G1377" s="73"/>
      <c r="H1377" s="73"/>
      <c r="I1377" s="73"/>
      <c r="J1377" s="73"/>
    </row>
    <row r="1378" spans="1:10" ht="11.25">
      <c r="A1378" s="74"/>
      <c r="B1378" s="74"/>
      <c r="C1378" s="73"/>
      <c r="G1378" s="73"/>
      <c r="H1378" s="73"/>
      <c r="I1378" s="73"/>
      <c r="J1378" s="73"/>
    </row>
    <row r="1379" spans="1:10" ht="11.25">
      <c r="A1379" s="74"/>
      <c r="B1379" s="74"/>
      <c r="C1379" s="73"/>
      <c r="G1379" s="73"/>
      <c r="H1379" s="73"/>
      <c r="I1379" s="73"/>
      <c r="J1379" s="73"/>
    </row>
    <row r="1380" spans="1:10" ht="11.25">
      <c r="A1380" s="74"/>
      <c r="B1380" s="74"/>
      <c r="C1380" s="73"/>
      <c r="G1380" s="73"/>
      <c r="H1380" s="73"/>
      <c r="I1380" s="73"/>
      <c r="J1380" s="73"/>
    </row>
    <row r="1381" spans="1:10" ht="11.25">
      <c r="A1381" s="74"/>
      <c r="B1381" s="74"/>
      <c r="C1381" s="73"/>
      <c r="G1381" s="73"/>
      <c r="H1381" s="73"/>
      <c r="I1381" s="73"/>
      <c r="J1381" s="73"/>
    </row>
    <row r="1382" spans="1:10" ht="11.25">
      <c r="A1382" s="74"/>
      <c r="B1382" s="74"/>
      <c r="C1382" s="73"/>
      <c r="G1382" s="73"/>
      <c r="H1382" s="73"/>
      <c r="I1382" s="73"/>
      <c r="J1382" s="73"/>
    </row>
    <row r="1383" spans="1:10" ht="11.25">
      <c r="A1383" s="74"/>
      <c r="B1383" s="74"/>
      <c r="C1383" s="73"/>
      <c r="G1383" s="73"/>
      <c r="H1383" s="73"/>
      <c r="I1383" s="73"/>
      <c r="J1383" s="73"/>
    </row>
    <row r="1384" spans="1:10" ht="11.25">
      <c r="A1384" s="74"/>
      <c r="B1384" s="74"/>
      <c r="C1384" s="73"/>
      <c r="G1384" s="73"/>
      <c r="H1384" s="73"/>
      <c r="I1384" s="73"/>
      <c r="J1384" s="73"/>
    </row>
    <row r="1385" spans="1:10" ht="11.25">
      <c r="A1385" s="74"/>
      <c r="B1385" s="74"/>
      <c r="C1385" s="73"/>
      <c r="G1385" s="73"/>
      <c r="H1385" s="73"/>
      <c r="I1385" s="73"/>
      <c r="J1385" s="73"/>
    </row>
    <row r="1386" spans="1:10" ht="11.25">
      <c r="A1386" s="74"/>
      <c r="B1386" s="74"/>
      <c r="C1386" s="73"/>
      <c r="G1386" s="73"/>
      <c r="H1386" s="73"/>
      <c r="I1386" s="73"/>
      <c r="J1386" s="73"/>
    </row>
    <row r="1387" spans="1:10" ht="11.25">
      <c r="A1387" s="74"/>
      <c r="B1387" s="74"/>
      <c r="C1387" s="73"/>
      <c r="G1387" s="73"/>
      <c r="H1387" s="73"/>
      <c r="I1387" s="73"/>
      <c r="J1387" s="73"/>
    </row>
    <row r="1388" spans="1:10" ht="11.25">
      <c r="A1388" s="74"/>
      <c r="B1388" s="74"/>
      <c r="C1388" s="73"/>
      <c r="G1388" s="73"/>
      <c r="H1388" s="73"/>
      <c r="I1388" s="73"/>
      <c r="J1388" s="73"/>
    </row>
    <row r="1389" spans="1:10" ht="11.25">
      <c r="A1389" s="74"/>
      <c r="B1389" s="74"/>
      <c r="C1389" s="73"/>
      <c r="G1389" s="73"/>
      <c r="H1389" s="73"/>
      <c r="I1389" s="73"/>
      <c r="J1389" s="73"/>
    </row>
    <row r="1390" spans="1:10" ht="11.25">
      <c r="A1390" s="74"/>
      <c r="B1390" s="74"/>
      <c r="C1390" s="73"/>
      <c r="G1390" s="73"/>
      <c r="H1390" s="73"/>
      <c r="I1390" s="73"/>
      <c r="J1390" s="73"/>
    </row>
    <row r="1391" spans="1:10" ht="11.25">
      <c r="A1391" s="74"/>
      <c r="B1391" s="74"/>
      <c r="C1391" s="73"/>
      <c r="G1391" s="73"/>
      <c r="H1391" s="73"/>
      <c r="I1391" s="73"/>
      <c r="J1391" s="73"/>
    </row>
    <row r="1392" spans="1:10" ht="11.25">
      <c r="A1392" s="74"/>
      <c r="B1392" s="74"/>
      <c r="C1392" s="73"/>
      <c r="G1392" s="73"/>
      <c r="H1392" s="73"/>
      <c r="I1392" s="73"/>
      <c r="J1392" s="73"/>
    </row>
    <row r="1393" spans="1:10" ht="11.25">
      <c r="A1393" s="74"/>
      <c r="B1393" s="74"/>
      <c r="C1393" s="73"/>
      <c r="G1393" s="73"/>
      <c r="H1393" s="73"/>
      <c r="I1393" s="73"/>
      <c r="J1393" s="73"/>
    </row>
    <row r="1394" spans="1:10" ht="11.25">
      <c r="A1394" s="74"/>
      <c r="B1394" s="74"/>
      <c r="C1394" s="73"/>
      <c r="G1394" s="73"/>
      <c r="H1394" s="73"/>
      <c r="I1394" s="73"/>
      <c r="J1394" s="73"/>
    </row>
    <row r="1395" spans="1:10" ht="11.25">
      <c r="A1395" s="74"/>
      <c r="B1395" s="74"/>
      <c r="C1395" s="73"/>
      <c r="G1395" s="73"/>
      <c r="H1395" s="73"/>
      <c r="I1395" s="73"/>
      <c r="J1395" s="73"/>
    </row>
    <row r="1396" spans="1:10" ht="11.25">
      <c r="A1396" s="74"/>
      <c r="B1396" s="74"/>
      <c r="C1396" s="73"/>
      <c r="G1396" s="73"/>
      <c r="H1396" s="73"/>
      <c r="I1396" s="73"/>
      <c r="J1396" s="73"/>
    </row>
    <row r="1397" spans="1:10" ht="11.25">
      <c r="A1397" s="74"/>
      <c r="B1397" s="74"/>
      <c r="C1397" s="73"/>
      <c r="G1397" s="73"/>
      <c r="H1397" s="73"/>
      <c r="I1397" s="73"/>
      <c r="J1397" s="73"/>
    </row>
    <row r="1398" spans="1:10" ht="11.25">
      <c r="A1398" s="74"/>
      <c r="B1398" s="74"/>
      <c r="C1398" s="73"/>
      <c r="G1398" s="73"/>
      <c r="H1398" s="73"/>
      <c r="I1398" s="73"/>
      <c r="J1398" s="73"/>
    </row>
    <row r="1399" spans="1:10" ht="11.25">
      <c r="A1399" s="74"/>
      <c r="B1399" s="74"/>
      <c r="C1399" s="73"/>
      <c r="G1399" s="73"/>
      <c r="H1399" s="73"/>
      <c r="I1399" s="73"/>
      <c r="J1399" s="73"/>
    </row>
    <row r="1400" spans="1:10" ht="11.25">
      <c r="A1400" s="74"/>
      <c r="B1400" s="74"/>
      <c r="C1400" s="73"/>
      <c r="G1400" s="73"/>
      <c r="H1400" s="73"/>
      <c r="I1400" s="73"/>
      <c r="J1400" s="73"/>
    </row>
    <row r="1401" spans="1:10" ht="11.25">
      <c r="A1401" s="74"/>
      <c r="B1401" s="74"/>
      <c r="C1401" s="73"/>
      <c r="G1401" s="73"/>
      <c r="H1401" s="73"/>
      <c r="I1401" s="73"/>
      <c r="J1401" s="73"/>
    </row>
    <row r="1402" spans="1:10" ht="11.25">
      <c r="A1402" s="74"/>
      <c r="B1402" s="74"/>
      <c r="C1402" s="73"/>
      <c r="G1402" s="73"/>
      <c r="H1402" s="73"/>
      <c r="I1402" s="73"/>
      <c r="J1402" s="73"/>
    </row>
    <row r="1403" spans="1:10" ht="11.25">
      <c r="A1403" s="74"/>
      <c r="B1403" s="74"/>
      <c r="C1403" s="73"/>
      <c r="G1403" s="73"/>
      <c r="H1403" s="73"/>
      <c r="I1403" s="73"/>
      <c r="J1403" s="73"/>
    </row>
    <row r="1404" spans="1:10" ht="11.25">
      <c r="A1404" s="74"/>
      <c r="B1404" s="74"/>
      <c r="C1404" s="73"/>
      <c r="G1404" s="73"/>
      <c r="H1404" s="73"/>
      <c r="I1404" s="73"/>
      <c r="J1404" s="73"/>
    </row>
    <row r="1405" spans="1:10" ht="11.25">
      <c r="A1405" s="74"/>
      <c r="B1405" s="74"/>
      <c r="C1405" s="73"/>
      <c r="G1405" s="73"/>
      <c r="H1405" s="73"/>
      <c r="I1405" s="73"/>
      <c r="J1405" s="73"/>
    </row>
    <row r="1406" spans="1:10" ht="11.25">
      <c r="A1406" s="74"/>
      <c r="B1406" s="74"/>
      <c r="C1406" s="73"/>
      <c r="G1406" s="73"/>
      <c r="H1406" s="73"/>
      <c r="I1406" s="73"/>
      <c r="J1406" s="73"/>
    </row>
    <row r="1407" spans="1:10" ht="11.25">
      <c r="A1407" s="74"/>
      <c r="B1407" s="74"/>
      <c r="C1407" s="73"/>
      <c r="G1407" s="73"/>
      <c r="H1407" s="73"/>
      <c r="I1407" s="73"/>
      <c r="J1407" s="73"/>
    </row>
    <row r="1408" spans="1:10" ht="11.25">
      <c r="A1408" s="74"/>
      <c r="B1408" s="74"/>
      <c r="C1408" s="73"/>
      <c r="G1408" s="73"/>
      <c r="H1408" s="73"/>
      <c r="I1408" s="73"/>
      <c r="J1408" s="73"/>
    </row>
    <row r="1409" spans="1:10" ht="11.25">
      <c r="A1409" s="74"/>
      <c r="B1409" s="74"/>
      <c r="C1409" s="73"/>
      <c r="G1409" s="73"/>
      <c r="H1409" s="73"/>
      <c r="I1409" s="73"/>
      <c r="J1409" s="73"/>
    </row>
    <row r="1410" spans="1:10" ht="11.25">
      <c r="A1410" s="74"/>
      <c r="B1410" s="74"/>
      <c r="C1410" s="73"/>
      <c r="G1410" s="73"/>
      <c r="H1410" s="73"/>
      <c r="I1410" s="73"/>
      <c r="J1410" s="73"/>
    </row>
    <row r="1411" spans="1:10" ht="11.25">
      <c r="A1411" s="74"/>
      <c r="B1411" s="74"/>
      <c r="C1411" s="73"/>
      <c r="G1411" s="73"/>
      <c r="H1411" s="73"/>
      <c r="I1411" s="73"/>
      <c r="J1411" s="73"/>
    </row>
    <row r="1412" spans="1:10" ht="11.25">
      <c r="A1412" s="74"/>
      <c r="B1412" s="74"/>
      <c r="C1412" s="73"/>
      <c r="G1412" s="73"/>
      <c r="H1412" s="73"/>
      <c r="I1412" s="73"/>
      <c r="J1412" s="73"/>
    </row>
    <row r="1413" spans="1:10" ht="11.25">
      <c r="A1413" s="74"/>
      <c r="B1413" s="74"/>
      <c r="C1413" s="73"/>
      <c r="G1413" s="73"/>
      <c r="H1413" s="73"/>
      <c r="I1413" s="73"/>
      <c r="J1413" s="73"/>
    </row>
    <row r="1414" spans="1:10" ht="11.25">
      <c r="A1414" s="74"/>
      <c r="B1414" s="74"/>
      <c r="C1414" s="73"/>
      <c r="G1414" s="73"/>
      <c r="H1414" s="73"/>
      <c r="I1414" s="73"/>
      <c r="J1414" s="73"/>
    </row>
    <row r="1415" spans="1:10" ht="11.25">
      <c r="A1415" s="74"/>
      <c r="B1415" s="74"/>
      <c r="C1415" s="73"/>
      <c r="G1415" s="73"/>
      <c r="H1415" s="73"/>
      <c r="I1415" s="73"/>
      <c r="J1415" s="73"/>
    </row>
    <row r="1416" spans="1:10" ht="11.25">
      <c r="A1416" s="74"/>
      <c r="B1416" s="74"/>
      <c r="C1416" s="73"/>
      <c r="G1416" s="73"/>
      <c r="H1416" s="73"/>
      <c r="I1416" s="73"/>
      <c r="J1416" s="73"/>
    </row>
    <row r="1417" spans="1:10" ht="11.25">
      <c r="A1417" s="74"/>
      <c r="B1417" s="74"/>
      <c r="C1417" s="73"/>
      <c r="G1417" s="73"/>
      <c r="H1417" s="73"/>
      <c r="I1417" s="73"/>
      <c r="J1417" s="73"/>
    </row>
    <row r="1418" spans="1:10" ht="11.25">
      <c r="A1418" s="74"/>
      <c r="B1418" s="74"/>
      <c r="C1418" s="73"/>
      <c r="G1418" s="73"/>
      <c r="H1418" s="73"/>
      <c r="I1418" s="73"/>
      <c r="J1418" s="73"/>
    </row>
    <row r="1419" spans="1:10" ht="11.25">
      <c r="A1419" s="74"/>
      <c r="B1419" s="74"/>
      <c r="C1419" s="73"/>
      <c r="G1419" s="73"/>
      <c r="H1419" s="73"/>
      <c r="I1419" s="73"/>
      <c r="J1419" s="73"/>
    </row>
    <row r="1420" spans="1:10" ht="11.25">
      <c r="A1420" s="74"/>
      <c r="B1420" s="74"/>
      <c r="C1420" s="73"/>
      <c r="G1420" s="73"/>
      <c r="H1420" s="73"/>
      <c r="I1420" s="73"/>
      <c r="J1420" s="73"/>
    </row>
    <row r="1421" spans="1:10" ht="11.25">
      <c r="A1421" s="74"/>
      <c r="B1421" s="74"/>
      <c r="C1421" s="73"/>
      <c r="G1421" s="73"/>
      <c r="H1421" s="73"/>
      <c r="I1421" s="73"/>
      <c r="J1421" s="73"/>
    </row>
    <row r="1422" spans="1:10" ht="11.25">
      <c r="A1422" s="74"/>
      <c r="B1422" s="74"/>
      <c r="C1422" s="73"/>
      <c r="G1422" s="73"/>
      <c r="H1422" s="73"/>
      <c r="I1422" s="73"/>
      <c r="J1422" s="73"/>
    </row>
    <row r="1423" spans="1:10" ht="11.25">
      <c r="A1423" s="74"/>
      <c r="B1423" s="74"/>
      <c r="C1423" s="73"/>
      <c r="G1423" s="73"/>
      <c r="H1423" s="73"/>
      <c r="I1423" s="73"/>
      <c r="J1423" s="73"/>
    </row>
    <row r="1424" spans="1:10" ht="11.25">
      <c r="A1424" s="74"/>
      <c r="B1424" s="74"/>
      <c r="C1424" s="73"/>
      <c r="G1424" s="73"/>
      <c r="H1424" s="73"/>
      <c r="I1424" s="73"/>
      <c r="J1424" s="73"/>
    </row>
    <row r="1425" spans="1:10" ht="11.25">
      <c r="A1425" s="74"/>
      <c r="B1425" s="74"/>
      <c r="C1425" s="73"/>
      <c r="G1425" s="73"/>
      <c r="H1425" s="73"/>
      <c r="I1425" s="73"/>
      <c r="J1425" s="73"/>
    </row>
    <row r="1426" spans="1:10" ht="11.25">
      <c r="A1426" s="74"/>
      <c r="B1426" s="74"/>
      <c r="C1426" s="73"/>
      <c r="G1426" s="73"/>
      <c r="H1426" s="73"/>
      <c r="I1426" s="73"/>
      <c r="J1426" s="73"/>
    </row>
    <row r="1427" spans="1:10" ht="11.25">
      <c r="A1427" s="74"/>
      <c r="B1427" s="74"/>
      <c r="C1427" s="73"/>
      <c r="G1427" s="73"/>
      <c r="H1427" s="73"/>
      <c r="I1427" s="73"/>
      <c r="J1427" s="73"/>
    </row>
    <row r="1428" spans="1:10" ht="11.25">
      <c r="A1428" s="74"/>
      <c r="B1428" s="74"/>
      <c r="C1428" s="73"/>
      <c r="G1428" s="73"/>
      <c r="H1428" s="73"/>
      <c r="I1428" s="73"/>
      <c r="J1428" s="73"/>
    </row>
    <row r="1429" spans="1:10" ht="11.25">
      <c r="A1429" s="74"/>
      <c r="B1429" s="74"/>
      <c r="C1429" s="73"/>
      <c r="G1429" s="73"/>
      <c r="H1429" s="73"/>
      <c r="I1429" s="73"/>
      <c r="J1429" s="73"/>
    </row>
    <row r="1430" spans="1:10" ht="11.25">
      <c r="A1430" s="74"/>
      <c r="B1430" s="74"/>
      <c r="C1430" s="73"/>
      <c r="G1430" s="73"/>
      <c r="H1430" s="73"/>
      <c r="I1430" s="73"/>
      <c r="J1430" s="73"/>
    </row>
    <row r="1431" spans="1:10" ht="11.25">
      <c r="A1431" s="74"/>
      <c r="B1431" s="74"/>
      <c r="C1431" s="73"/>
      <c r="G1431" s="73"/>
      <c r="H1431" s="73"/>
      <c r="I1431" s="73"/>
      <c r="J1431" s="73"/>
    </row>
    <row r="1432" spans="1:10" ht="11.25">
      <c r="A1432" s="74"/>
      <c r="B1432" s="74"/>
      <c r="C1432" s="73"/>
      <c r="G1432" s="73"/>
      <c r="H1432" s="73"/>
      <c r="I1432" s="73"/>
      <c r="J1432" s="73"/>
    </row>
    <row r="1433" spans="1:10" ht="11.25">
      <c r="A1433" s="74"/>
      <c r="B1433" s="74"/>
      <c r="C1433" s="73"/>
      <c r="G1433" s="73"/>
      <c r="H1433" s="73"/>
      <c r="I1433" s="73"/>
      <c r="J1433" s="73"/>
    </row>
    <row r="1434" spans="1:10" ht="11.25">
      <c r="A1434" s="74"/>
      <c r="B1434" s="74"/>
      <c r="C1434" s="73"/>
      <c r="G1434" s="73"/>
      <c r="H1434" s="73"/>
      <c r="I1434" s="73"/>
      <c r="J1434" s="73"/>
    </row>
    <row r="1435" spans="1:10" ht="11.25">
      <c r="A1435" s="74"/>
      <c r="B1435" s="74"/>
      <c r="C1435" s="73"/>
      <c r="G1435" s="73"/>
      <c r="H1435" s="73"/>
      <c r="I1435" s="73"/>
      <c r="J1435" s="73"/>
    </row>
    <row r="1436" spans="1:10" ht="11.25">
      <c r="A1436" s="74"/>
      <c r="B1436" s="74"/>
      <c r="C1436" s="73"/>
      <c r="G1436" s="73"/>
      <c r="H1436" s="73"/>
      <c r="I1436" s="73"/>
      <c r="J1436" s="73"/>
    </row>
    <row r="1437" spans="1:10" ht="11.25">
      <c r="A1437" s="74"/>
      <c r="B1437" s="74"/>
      <c r="C1437" s="73"/>
      <c r="G1437" s="73"/>
      <c r="H1437" s="73"/>
      <c r="I1437" s="73"/>
      <c r="J1437" s="73"/>
    </row>
    <row r="1438" spans="1:10" ht="11.25">
      <c r="A1438" s="74"/>
      <c r="B1438" s="74"/>
      <c r="C1438" s="73"/>
      <c r="G1438" s="73"/>
      <c r="H1438" s="73"/>
      <c r="I1438" s="73"/>
      <c r="J1438" s="73"/>
    </row>
    <row r="1439" spans="1:10" ht="11.25">
      <c r="A1439" s="74"/>
      <c r="B1439" s="74"/>
      <c r="C1439" s="73"/>
      <c r="G1439" s="73"/>
      <c r="H1439" s="73"/>
      <c r="I1439" s="73"/>
      <c r="J1439" s="73"/>
    </row>
    <row r="1440" spans="1:10" ht="11.25">
      <c r="A1440" s="74"/>
      <c r="B1440" s="74"/>
      <c r="C1440" s="73"/>
      <c r="G1440" s="73"/>
      <c r="H1440" s="73"/>
      <c r="I1440" s="73"/>
      <c r="J1440" s="73"/>
    </row>
    <row r="1441" spans="1:10" ht="11.25">
      <c r="A1441" s="74"/>
      <c r="B1441" s="74"/>
      <c r="C1441" s="73"/>
      <c r="G1441" s="73"/>
      <c r="H1441" s="73"/>
      <c r="I1441" s="73"/>
      <c r="J1441" s="73"/>
    </row>
    <row r="1442" spans="1:10" ht="11.25">
      <c r="A1442" s="74"/>
      <c r="B1442" s="74"/>
      <c r="C1442" s="73"/>
      <c r="G1442" s="73"/>
      <c r="H1442" s="73"/>
      <c r="I1442" s="73"/>
      <c r="J1442" s="73"/>
    </row>
    <row r="1443" spans="1:10" ht="11.25">
      <c r="A1443" s="74"/>
      <c r="B1443" s="74"/>
      <c r="C1443" s="73"/>
      <c r="G1443" s="73"/>
      <c r="H1443" s="73"/>
      <c r="I1443" s="73"/>
      <c r="J1443" s="73"/>
    </row>
    <row r="1444" spans="1:10" ht="11.25">
      <c r="A1444" s="74"/>
      <c r="B1444" s="74"/>
      <c r="C1444" s="73"/>
      <c r="G1444" s="73"/>
      <c r="H1444" s="73"/>
      <c r="I1444" s="73"/>
      <c r="J1444" s="73"/>
    </row>
    <row r="1445" spans="1:10" ht="11.25">
      <c r="A1445" s="74"/>
      <c r="B1445" s="74"/>
      <c r="C1445" s="73"/>
      <c r="G1445" s="73"/>
      <c r="H1445" s="73"/>
      <c r="I1445" s="73"/>
      <c r="J1445" s="73"/>
    </row>
    <row r="1446" spans="1:10" ht="11.25">
      <c r="A1446" s="74"/>
      <c r="B1446" s="74"/>
      <c r="C1446" s="73"/>
      <c r="G1446" s="73"/>
      <c r="H1446" s="73"/>
      <c r="I1446" s="73"/>
      <c r="J1446" s="73"/>
    </row>
    <row r="1447" spans="1:10" ht="11.25">
      <c r="A1447" s="74"/>
      <c r="B1447" s="74"/>
      <c r="C1447" s="73"/>
      <c r="G1447" s="73"/>
      <c r="H1447" s="73"/>
      <c r="I1447" s="73"/>
      <c r="J1447" s="73"/>
    </row>
    <row r="1448" spans="1:10" ht="11.25">
      <c r="A1448" s="74"/>
      <c r="B1448" s="74"/>
      <c r="C1448" s="73"/>
      <c r="G1448" s="73"/>
      <c r="H1448" s="73"/>
      <c r="I1448" s="73"/>
      <c r="J1448" s="73"/>
    </row>
    <row r="1449" spans="1:10" ht="11.25">
      <c r="A1449" s="74"/>
      <c r="B1449" s="74"/>
      <c r="C1449" s="73"/>
      <c r="G1449" s="73"/>
      <c r="H1449" s="73"/>
      <c r="I1449" s="73"/>
      <c r="J1449" s="73"/>
    </row>
    <row r="1450" spans="1:10" ht="11.25">
      <c r="A1450" s="74"/>
      <c r="B1450" s="74"/>
      <c r="C1450" s="73"/>
      <c r="G1450" s="73"/>
      <c r="H1450" s="73"/>
      <c r="I1450" s="73"/>
      <c r="J1450" s="73"/>
    </row>
    <row r="1451" spans="1:10" ht="11.25">
      <c r="A1451" s="74"/>
      <c r="B1451" s="74"/>
      <c r="C1451" s="73"/>
      <c r="G1451" s="73"/>
      <c r="H1451" s="73"/>
      <c r="I1451" s="73"/>
      <c r="J1451" s="73"/>
    </row>
    <row r="1452" spans="1:10" ht="11.25">
      <c r="A1452" s="74"/>
      <c r="B1452" s="74"/>
      <c r="C1452" s="73"/>
      <c r="G1452" s="73"/>
      <c r="H1452" s="73"/>
      <c r="I1452" s="73"/>
      <c r="J1452" s="73"/>
    </row>
    <row r="1453" spans="1:10" ht="11.25">
      <c r="A1453" s="74"/>
      <c r="B1453" s="74"/>
      <c r="C1453" s="73"/>
      <c r="G1453" s="73"/>
      <c r="H1453" s="73"/>
      <c r="I1453" s="73"/>
      <c r="J1453" s="73"/>
    </row>
    <row r="1454" spans="1:10" ht="11.25">
      <c r="A1454" s="74"/>
      <c r="B1454" s="74"/>
      <c r="C1454" s="73"/>
      <c r="G1454" s="73"/>
      <c r="H1454" s="73"/>
      <c r="I1454" s="73"/>
      <c r="J1454" s="73"/>
    </row>
    <row r="1455" spans="1:10" ht="11.25">
      <c r="A1455" s="74"/>
      <c r="B1455" s="74"/>
      <c r="C1455" s="73"/>
      <c r="G1455" s="73"/>
      <c r="H1455" s="73"/>
      <c r="I1455" s="73"/>
      <c r="J1455" s="73"/>
    </row>
    <row r="1456" spans="1:10" ht="11.25">
      <c r="A1456" s="74"/>
      <c r="B1456" s="74"/>
      <c r="C1456" s="73"/>
      <c r="G1456" s="73"/>
      <c r="H1456" s="73"/>
      <c r="I1456" s="73"/>
      <c r="J1456" s="73"/>
    </row>
    <row r="1457" spans="1:10" ht="11.25">
      <c r="A1457" s="74"/>
      <c r="B1457" s="74"/>
      <c r="C1457" s="73"/>
      <c r="G1457" s="73"/>
      <c r="H1457" s="73"/>
      <c r="I1457" s="73"/>
      <c r="J1457" s="73"/>
    </row>
    <row r="1458" spans="1:10" ht="11.25">
      <c r="A1458" s="74"/>
      <c r="B1458" s="74"/>
      <c r="C1458" s="73"/>
      <c r="G1458" s="73"/>
      <c r="H1458" s="73"/>
      <c r="I1458" s="73"/>
      <c r="J1458" s="73"/>
    </row>
    <row r="1459" spans="1:10" ht="11.25">
      <c r="A1459" s="74"/>
      <c r="B1459" s="74"/>
      <c r="C1459" s="73"/>
      <c r="G1459" s="73"/>
      <c r="H1459" s="73"/>
      <c r="I1459" s="73"/>
      <c r="J1459" s="73"/>
    </row>
    <row r="1460" spans="1:10" ht="11.25">
      <c r="A1460" s="74"/>
      <c r="B1460" s="74"/>
      <c r="C1460" s="73"/>
      <c r="G1460" s="73"/>
      <c r="H1460" s="73"/>
      <c r="I1460" s="73"/>
      <c r="J1460" s="73"/>
    </row>
    <row r="1461" spans="1:10" ht="11.25">
      <c r="A1461" s="74"/>
      <c r="B1461" s="74"/>
      <c r="C1461" s="73"/>
      <c r="G1461" s="73"/>
      <c r="H1461" s="73"/>
      <c r="I1461" s="73"/>
      <c r="J1461" s="73"/>
    </row>
    <row r="1462" spans="1:10" ht="11.25">
      <c r="A1462" s="74"/>
      <c r="B1462" s="74"/>
      <c r="C1462" s="73"/>
      <c r="G1462" s="73"/>
      <c r="H1462" s="73"/>
      <c r="I1462" s="73"/>
      <c r="J1462" s="73"/>
    </row>
    <row r="1463" spans="1:10" ht="11.25">
      <c r="A1463" s="74"/>
      <c r="B1463" s="74"/>
      <c r="C1463" s="73"/>
      <c r="G1463" s="73"/>
      <c r="H1463" s="73"/>
      <c r="I1463" s="73"/>
      <c r="J1463" s="73"/>
    </row>
    <row r="1464" spans="1:10" ht="11.25">
      <c r="A1464" s="74"/>
      <c r="B1464" s="74"/>
      <c r="C1464" s="73"/>
      <c r="G1464" s="73"/>
      <c r="H1464" s="73"/>
      <c r="I1464" s="73"/>
      <c r="J1464" s="73"/>
    </row>
    <row r="1465" spans="1:10" ht="11.25">
      <c r="A1465" s="74"/>
      <c r="B1465" s="74"/>
      <c r="C1465" s="73"/>
      <c r="G1465" s="73"/>
      <c r="H1465" s="73"/>
      <c r="I1465" s="73"/>
      <c r="J1465" s="73"/>
    </row>
    <row r="1466" spans="1:10" ht="11.25">
      <c r="A1466" s="74"/>
      <c r="B1466" s="74"/>
      <c r="C1466" s="73"/>
      <c r="G1466" s="73"/>
      <c r="H1466" s="73"/>
      <c r="I1466" s="73"/>
      <c r="J1466" s="73"/>
    </row>
    <row r="1467" spans="1:10" ht="11.25">
      <c r="A1467" s="74"/>
      <c r="B1467" s="74"/>
      <c r="C1467" s="73"/>
      <c r="G1467" s="73"/>
      <c r="H1467" s="73"/>
      <c r="I1467" s="73"/>
      <c r="J1467" s="73"/>
    </row>
    <row r="1468" spans="1:10" ht="11.25">
      <c r="A1468" s="74"/>
      <c r="B1468" s="74"/>
      <c r="C1468" s="73"/>
      <c r="G1468" s="73"/>
      <c r="H1468" s="73"/>
      <c r="I1468" s="73"/>
      <c r="J1468" s="73"/>
    </row>
    <row r="1469" spans="1:10" ht="11.25">
      <c r="A1469" s="74"/>
      <c r="B1469" s="74"/>
      <c r="C1469" s="73"/>
      <c r="G1469" s="73"/>
      <c r="H1469" s="73"/>
      <c r="I1469" s="73"/>
      <c r="J1469" s="73"/>
    </row>
    <row r="1470" spans="1:10" ht="11.25">
      <c r="A1470" s="74"/>
      <c r="B1470" s="74"/>
      <c r="C1470" s="73"/>
      <c r="G1470" s="73"/>
      <c r="H1470" s="73"/>
      <c r="I1470" s="73"/>
      <c r="J1470" s="73"/>
    </row>
    <row r="1471" spans="1:10" ht="11.25">
      <c r="A1471" s="74"/>
      <c r="B1471" s="74"/>
      <c r="C1471" s="73"/>
      <c r="G1471" s="73"/>
      <c r="H1471" s="73"/>
      <c r="I1471" s="73"/>
      <c r="J1471" s="73"/>
    </row>
    <row r="1472" spans="1:10" ht="11.25">
      <c r="A1472" s="74"/>
      <c r="B1472" s="74"/>
      <c r="C1472" s="73"/>
      <c r="G1472" s="73"/>
      <c r="H1472" s="73"/>
      <c r="I1472" s="73"/>
      <c r="J1472" s="73"/>
    </row>
    <row r="1473" spans="1:10" ht="11.25">
      <c r="A1473" s="74"/>
      <c r="B1473" s="74"/>
      <c r="C1473" s="73"/>
      <c r="G1473" s="73"/>
      <c r="H1473" s="73"/>
      <c r="I1473" s="73"/>
      <c r="J1473" s="73"/>
    </row>
    <row r="1474" spans="1:10" ht="11.25">
      <c r="A1474" s="74"/>
      <c r="B1474" s="74"/>
      <c r="C1474" s="73"/>
      <c r="G1474" s="73"/>
      <c r="H1474" s="73"/>
      <c r="I1474" s="73"/>
      <c r="J1474" s="73"/>
    </row>
    <row r="1475" spans="1:10" ht="11.25">
      <c r="A1475" s="74"/>
      <c r="B1475" s="74"/>
      <c r="C1475" s="73"/>
      <c r="G1475" s="73"/>
      <c r="H1475" s="73"/>
      <c r="I1475" s="73"/>
      <c r="J1475" s="73"/>
    </row>
    <row r="1476" spans="1:10" ht="11.25">
      <c r="A1476" s="74"/>
      <c r="B1476" s="74"/>
      <c r="C1476" s="73"/>
      <c r="G1476" s="73"/>
      <c r="H1476" s="73"/>
      <c r="I1476" s="73"/>
      <c r="J1476" s="73"/>
    </row>
    <row r="1477" spans="1:10" ht="11.25">
      <c r="A1477" s="74"/>
      <c r="B1477" s="74"/>
      <c r="C1477" s="73"/>
      <c r="G1477" s="73"/>
      <c r="H1477" s="73"/>
      <c r="I1477" s="73"/>
      <c r="J1477" s="73"/>
    </row>
    <row r="1478" spans="1:10" ht="11.25">
      <c r="A1478" s="74"/>
      <c r="B1478" s="74"/>
      <c r="C1478" s="73"/>
      <c r="G1478" s="73"/>
      <c r="H1478" s="73"/>
      <c r="I1478" s="73"/>
      <c r="J1478" s="73"/>
    </row>
    <row r="1479" spans="1:10" ht="11.25">
      <c r="A1479" s="74"/>
      <c r="B1479" s="74"/>
      <c r="C1479" s="73"/>
      <c r="G1479" s="73"/>
      <c r="H1479" s="73"/>
      <c r="I1479" s="73"/>
      <c r="J1479" s="73"/>
    </row>
    <row r="1480" spans="1:10" ht="11.25">
      <c r="A1480" s="74"/>
      <c r="B1480" s="74"/>
      <c r="C1480" s="73"/>
      <c r="G1480" s="73"/>
      <c r="H1480" s="73"/>
      <c r="I1480" s="73"/>
      <c r="J1480" s="73"/>
    </row>
    <row r="1481" spans="1:10" ht="11.25">
      <c r="A1481" s="74"/>
      <c r="B1481" s="74"/>
      <c r="C1481" s="73"/>
      <c r="G1481" s="73"/>
      <c r="H1481" s="73"/>
      <c r="I1481" s="73"/>
      <c r="J1481" s="73"/>
    </row>
    <row r="1482" spans="1:10" ht="11.25">
      <c r="A1482" s="74"/>
      <c r="B1482" s="74"/>
      <c r="C1482" s="73"/>
      <c r="G1482" s="73"/>
      <c r="H1482" s="73"/>
      <c r="I1482" s="73"/>
      <c r="J1482" s="73"/>
    </row>
    <row r="1483" spans="1:10" ht="11.25">
      <c r="A1483" s="74"/>
      <c r="B1483" s="74"/>
      <c r="C1483" s="73"/>
      <c r="G1483" s="73"/>
      <c r="H1483" s="73"/>
      <c r="I1483" s="73"/>
      <c r="J1483" s="73"/>
    </row>
    <row r="1484" spans="1:10" ht="11.25">
      <c r="A1484" s="74"/>
      <c r="B1484" s="74"/>
      <c r="C1484" s="73"/>
      <c r="G1484" s="73"/>
      <c r="H1484" s="73"/>
      <c r="I1484" s="73"/>
      <c r="J1484" s="73"/>
    </row>
    <row r="1485" spans="1:10" ht="11.25">
      <c r="A1485" s="74"/>
      <c r="B1485" s="74"/>
      <c r="C1485" s="73"/>
      <c r="G1485" s="73"/>
      <c r="H1485" s="73"/>
      <c r="I1485" s="73"/>
      <c r="J1485" s="73"/>
    </row>
    <row r="1486" spans="1:10" ht="11.25">
      <c r="A1486" s="74"/>
      <c r="B1486" s="74"/>
      <c r="C1486" s="73"/>
      <c r="G1486" s="73"/>
      <c r="H1486" s="73"/>
      <c r="I1486" s="73"/>
      <c r="J1486" s="73"/>
    </row>
    <row r="1487" spans="1:10" ht="11.25">
      <c r="A1487" s="74"/>
      <c r="B1487" s="74"/>
      <c r="C1487" s="73"/>
      <c r="G1487" s="73"/>
      <c r="H1487" s="73"/>
      <c r="I1487" s="73"/>
      <c r="J1487" s="73"/>
    </row>
    <row r="1488" spans="1:10" ht="11.25">
      <c r="A1488" s="74"/>
      <c r="B1488" s="74"/>
      <c r="C1488" s="73"/>
      <c r="G1488" s="73"/>
      <c r="H1488" s="73"/>
      <c r="I1488" s="73"/>
      <c r="J1488" s="73"/>
    </row>
    <row r="1489" spans="1:10" ht="11.25">
      <c r="A1489" s="74"/>
      <c r="B1489" s="74"/>
      <c r="C1489" s="73"/>
      <c r="G1489" s="73"/>
      <c r="H1489" s="73"/>
      <c r="I1489" s="73"/>
      <c r="J1489" s="73"/>
    </row>
    <row r="1490" spans="1:10" ht="11.25">
      <c r="A1490" s="74"/>
      <c r="B1490" s="74"/>
      <c r="C1490" s="73"/>
      <c r="G1490" s="73"/>
      <c r="H1490" s="73"/>
      <c r="I1490" s="73"/>
      <c r="J1490" s="73"/>
    </row>
    <row r="1491" spans="1:10" ht="11.25">
      <c r="A1491" s="74"/>
      <c r="B1491" s="74"/>
      <c r="C1491" s="73"/>
      <c r="G1491" s="73"/>
      <c r="H1491" s="73"/>
      <c r="I1491" s="73"/>
      <c r="J1491" s="73"/>
    </row>
    <row r="1492" spans="1:10" ht="11.25">
      <c r="A1492" s="74"/>
      <c r="B1492" s="74"/>
      <c r="C1492" s="73"/>
      <c r="G1492" s="73"/>
      <c r="H1492" s="73"/>
      <c r="I1492" s="73"/>
      <c r="J1492" s="73"/>
    </row>
    <row r="1493" spans="1:10" ht="11.25">
      <c r="A1493" s="74"/>
      <c r="B1493" s="74"/>
      <c r="C1493" s="73"/>
      <c r="G1493" s="73"/>
      <c r="H1493" s="73"/>
      <c r="I1493" s="73"/>
      <c r="J1493" s="73"/>
    </row>
    <row r="1494" spans="1:10" ht="11.25">
      <c r="A1494" s="74"/>
      <c r="B1494" s="74"/>
      <c r="C1494" s="73"/>
      <c r="G1494" s="73"/>
      <c r="H1494" s="73"/>
      <c r="I1494" s="73"/>
      <c r="J1494" s="73"/>
    </row>
    <row r="1495" spans="1:10" ht="11.25">
      <c r="A1495" s="74"/>
      <c r="B1495" s="74"/>
      <c r="C1495" s="73"/>
      <c r="G1495" s="73"/>
      <c r="H1495" s="73"/>
      <c r="I1495" s="73"/>
      <c r="J1495" s="73"/>
    </row>
    <row r="1496" spans="1:10" ht="11.25">
      <c r="A1496" s="74"/>
      <c r="B1496" s="74"/>
      <c r="C1496" s="73"/>
      <c r="G1496" s="73"/>
      <c r="H1496" s="73"/>
      <c r="I1496" s="73"/>
      <c r="J1496" s="73"/>
    </row>
    <row r="1497" spans="1:10" ht="11.25">
      <c r="A1497" s="74"/>
      <c r="B1497" s="74"/>
      <c r="C1497" s="73"/>
      <c r="G1497" s="73"/>
      <c r="H1497" s="73"/>
      <c r="I1497" s="73"/>
      <c r="J1497" s="73"/>
    </row>
    <row r="1498" spans="1:10" ht="11.25">
      <c r="A1498" s="74"/>
      <c r="B1498" s="74"/>
      <c r="C1498" s="73"/>
      <c r="G1498" s="73"/>
      <c r="H1498" s="73"/>
      <c r="I1498" s="73"/>
      <c r="J1498" s="73"/>
    </row>
    <row r="1499" spans="1:10" ht="11.25">
      <c r="A1499" s="74"/>
      <c r="B1499" s="74"/>
      <c r="C1499" s="73"/>
      <c r="G1499" s="73"/>
      <c r="H1499" s="73"/>
      <c r="I1499" s="73"/>
      <c r="J1499" s="73"/>
    </row>
    <row r="1500" spans="1:10" ht="11.25">
      <c r="A1500" s="74"/>
      <c r="B1500" s="74"/>
      <c r="C1500" s="73"/>
      <c r="G1500" s="73"/>
      <c r="H1500" s="73"/>
      <c r="I1500" s="73"/>
      <c r="J1500" s="73"/>
    </row>
    <row r="1501" spans="1:10" ht="11.25">
      <c r="A1501" s="74"/>
      <c r="B1501" s="74"/>
      <c r="C1501" s="73"/>
      <c r="G1501" s="73"/>
      <c r="H1501" s="73"/>
      <c r="I1501" s="73"/>
      <c r="J1501" s="73"/>
    </row>
    <row r="1502" spans="1:10" ht="11.25">
      <c r="A1502" s="74"/>
      <c r="B1502" s="74"/>
      <c r="C1502" s="73"/>
      <c r="G1502" s="73"/>
      <c r="H1502" s="73"/>
      <c r="I1502" s="73"/>
      <c r="J1502" s="73"/>
    </row>
    <row r="1503" spans="1:10" ht="11.25">
      <c r="A1503" s="74"/>
      <c r="B1503" s="74"/>
      <c r="C1503" s="73"/>
      <c r="G1503" s="73"/>
      <c r="H1503" s="73"/>
      <c r="I1503" s="73"/>
      <c r="J1503" s="73"/>
    </row>
    <row r="1504" spans="1:10" ht="11.25">
      <c r="A1504" s="74"/>
      <c r="B1504" s="74"/>
      <c r="C1504" s="73"/>
      <c r="G1504" s="73"/>
      <c r="H1504" s="73"/>
      <c r="I1504" s="73"/>
      <c r="J1504" s="73"/>
    </row>
    <row r="1505" spans="1:10" ht="11.25">
      <c r="A1505" s="74"/>
      <c r="B1505" s="74"/>
      <c r="C1505" s="73"/>
      <c r="G1505" s="73"/>
      <c r="H1505" s="73"/>
      <c r="I1505" s="73"/>
      <c r="J1505" s="73"/>
    </row>
    <row r="1506" spans="1:10" ht="11.25">
      <c r="A1506" s="74"/>
      <c r="B1506" s="74"/>
      <c r="C1506" s="73"/>
      <c r="G1506" s="73"/>
      <c r="H1506" s="73"/>
      <c r="I1506" s="73"/>
      <c r="J1506" s="73"/>
    </row>
    <row r="1507" spans="1:10" ht="11.25">
      <c r="A1507" s="74"/>
      <c r="B1507" s="74"/>
      <c r="C1507" s="73"/>
      <c r="G1507" s="73"/>
      <c r="H1507" s="73"/>
      <c r="I1507" s="73"/>
      <c r="J1507" s="73"/>
    </row>
    <row r="1508" spans="1:10" ht="11.25">
      <c r="A1508" s="74"/>
      <c r="B1508" s="74"/>
      <c r="C1508" s="73"/>
      <c r="G1508" s="73"/>
      <c r="H1508" s="73"/>
      <c r="I1508" s="73"/>
      <c r="J1508" s="73"/>
    </row>
    <row r="1509" spans="1:10" ht="11.25">
      <c r="A1509" s="74"/>
      <c r="B1509" s="74"/>
      <c r="C1509" s="73"/>
      <c r="G1509" s="73"/>
      <c r="H1509" s="73"/>
      <c r="I1509" s="73"/>
      <c r="J1509" s="73"/>
    </row>
    <row r="1510" spans="1:10" ht="11.25">
      <c r="A1510" s="74"/>
      <c r="B1510" s="74"/>
      <c r="C1510" s="73"/>
      <c r="G1510" s="73"/>
      <c r="H1510" s="73"/>
      <c r="I1510" s="73"/>
      <c r="J1510" s="73"/>
    </row>
    <row r="1511" spans="1:10" ht="11.25">
      <c r="A1511" s="74"/>
      <c r="B1511" s="74"/>
      <c r="C1511" s="73"/>
      <c r="G1511" s="73"/>
      <c r="H1511" s="73"/>
      <c r="I1511" s="73"/>
      <c r="J1511" s="73"/>
    </row>
    <row r="1512" spans="1:10" ht="11.25">
      <c r="A1512" s="74"/>
      <c r="B1512" s="74"/>
      <c r="C1512" s="73"/>
      <c r="G1512" s="73"/>
      <c r="H1512" s="73"/>
      <c r="I1512" s="73"/>
      <c r="J1512" s="73"/>
    </row>
    <row r="1513" spans="1:10" ht="11.25">
      <c r="A1513" s="74"/>
      <c r="B1513" s="74"/>
      <c r="C1513" s="73"/>
      <c r="G1513" s="73"/>
      <c r="H1513" s="73"/>
      <c r="I1513" s="73"/>
      <c r="J1513" s="73"/>
    </row>
    <row r="1514" spans="1:10" ht="11.25">
      <c r="A1514" s="74"/>
      <c r="B1514" s="74"/>
      <c r="C1514" s="73"/>
      <c r="G1514" s="73"/>
      <c r="H1514" s="73"/>
      <c r="I1514" s="73"/>
      <c r="J1514" s="73"/>
    </row>
    <row r="1515" spans="1:10" ht="11.25">
      <c r="A1515" s="74"/>
      <c r="B1515" s="74"/>
      <c r="C1515" s="73"/>
      <c r="G1515" s="73"/>
      <c r="H1515" s="73"/>
      <c r="I1515" s="73"/>
      <c r="J1515" s="73"/>
    </row>
    <row r="1516" spans="1:10" ht="11.25">
      <c r="A1516" s="74"/>
      <c r="B1516" s="74"/>
      <c r="C1516" s="73"/>
      <c r="G1516" s="73"/>
      <c r="H1516" s="73"/>
      <c r="I1516" s="73"/>
      <c r="J1516" s="73"/>
    </row>
    <row r="1517" spans="1:10" ht="11.25">
      <c r="A1517" s="74"/>
      <c r="B1517" s="74"/>
      <c r="C1517" s="73"/>
      <c r="G1517" s="73"/>
      <c r="H1517" s="73"/>
      <c r="I1517" s="73"/>
      <c r="J1517" s="73"/>
    </row>
    <row r="1518" spans="1:10" ht="11.25">
      <c r="A1518" s="74"/>
      <c r="B1518" s="74"/>
      <c r="C1518" s="73"/>
      <c r="G1518" s="73"/>
      <c r="H1518" s="73"/>
      <c r="I1518" s="73"/>
      <c r="J1518" s="73"/>
    </row>
    <row r="1519" spans="1:10" ht="11.25">
      <c r="A1519" s="74"/>
      <c r="B1519" s="74"/>
      <c r="C1519" s="73"/>
      <c r="G1519" s="73"/>
      <c r="H1519" s="73"/>
      <c r="I1519" s="73"/>
      <c r="J1519" s="73"/>
    </row>
    <row r="1520" spans="1:10" ht="11.25">
      <c r="A1520" s="74"/>
      <c r="B1520" s="74"/>
      <c r="C1520" s="73"/>
      <c r="G1520" s="73"/>
      <c r="H1520" s="73"/>
      <c r="I1520" s="73"/>
      <c r="J1520" s="73"/>
    </row>
    <row r="1521" spans="1:10" ht="11.25">
      <c r="A1521" s="74"/>
      <c r="B1521" s="74"/>
      <c r="C1521" s="73"/>
      <c r="G1521" s="73"/>
      <c r="H1521" s="73"/>
      <c r="I1521" s="73"/>
      <c r="J1521" s="73"/>
    </row>
    <row r="1522" spans="1:10" ht="11.25">
      <c r="A1522" s="74"/>
      <c r="B1522" s="74"/>
      <c r="C1522" s="73"/>
      <c r="G1522" s="73"/>
      <c r="H1522" s="73"/>
      <c r="I1522" s="73"/>
      <c r="J1522" s="73"/>
    </row>
    <row r="1523" spans="1:10" ht="11.25">
      <c r="A1523" s="74"/>
      <c r="B1523" s="74"/>
      <c r="C1523" s="73"/>
      <c r="G1523" s="73"/>
      <c r="H1523" s="73"/>
      <c r="I1523" s="73"/>
      <c r="J1523" s="73"/>
    </row>
    <row r="1524" spans="1:10" ht="11.25">
      <c r="A1524" s="74"/>
      <c r="B1524" s="74"/>
      <c r="C1524" s="73"/>
      <c r="G1524" s="73"/>
      <c r="H1524" s="73"/>
      <c r="I1524" s="73"/>
      <c r="J1524" s="73"/>
    </row>
    <row r="1525" spans="1:10" ht="11.25">
      <c r="A1525" s="74"/>
      <c r="B1525" s="74"/>
      <c r="C1525" s="73"/>
      <c r="G1525" s="73"/>
      <c r="H1525" s="73"/>
      <c r="I1525" s="73"/>
      <c r="J1525" s="73"/>
    </row>
    <row r="1526" spans="1:10" ht="11.25">
      <c r="A1526" s="74"/>
      <c r="B1526" s="74"/>
      <c r="C1526" s="73"/>
      <c r="G1526" s="73"/>
      <c r="H1526" s="73"/>
      <c r="I1526" s="73"/>
      <c r="J1526" s="73"/>
    </row>
    <row r="1527" spans="1:10" ht="11.25">
      <c r="A1527" s="74"/>
      <c r="B1527" s="74"/>
      <c r="C1527" s="73"/>
      <c r="G1527" s="73"/>
      <c r="H1527" s="73"/>
      <c r="I1527" s="73"/>
      <c r="J1527" s="73"/>
    </row>
    <row r="1528" spans="1:10" ht="11.25">
      <c r="A1528" s="74"/>
      <c r="B1528" s="74"/>
      <c r="C1528" s="73"/>
      <c r="G1528" s="73"/>
      <c r="H1528" s="73"/>
      <c r="I1528" s="73"/>
      <c r="J1528" s="73"/>
    </row>
    <row r="1529" spans="1:10" ht="11.25">
      <c r="A1529" s="74"/>
      <c r="B1529" s="74"/>
      <c r="C1529" s="73"/>
      <c r="G1529" s="73"/>
      <c r="H1529" s="73"/>
      <c r="I1529" s="73"/>
      <c r="J1529" s="73"/>
    </row>
    <row r="1530" spans="1:10" ht="11.25">
      <c r="A1530" s="74"/>
      <c r="B1530" s="74"/>
      <c r="C1530" s="73"/>
      <c r="G1530" s="73"/>
      <c r="H1530" s="73"/>
      <c r="I1530" s="73"/>
      <c r="J1530" s="73"/>
    </row>
    <row r="1531" spans="1:10" ht="11.25">
      <c r="A1531" s="74"/>
      <c r="B1531" s="74"/>
      <c r="C1531" s="73"/>
      <c r="G1531" s="73"/>
      <c r="H1531" s="73"/>
      <c r="I1531" s="73"/>
      <c r="J1531" s="73"/>
    </row>
    <row r="1532" spans="1:10" ht="11.25">
      <c r="A1532" s="74"/>
      <c r="B1532" s="74"/>
      <c r="C1532" s="73"/>
      <c r="G1532" s="73"/>
      <c r="H1532" s="73"/>
      <c r="I1532" s="73"/>
      <c r="J1532" s="73"/>
    </row>
    <row r="1533" spans="1:10" ht="11.25">
      <c r="A1533" s="74"/>
      <c r="B1533" s="74"/>
      <c r="C1533" s="73"/>
      <c r="G1533" s="73"/>
      <c r="H1533" s="73"/>
      <c r="I1533" s="73"/>
      <c r="J1533" s="73"/>
    </row>
    <row r="1534" spans="1:10" ht="11.25">
      <c r="A1534" s="74"/>
      <c r="B1534" s="74"/>
      <c r="C1534" s="73"/>
      <c r="G1534" s="73"/>
      <c r="H1534" s="73"/>
      <c r="I1534" s="73"/>
      <c r="J1534" s="73"/>
    </row>
    <row r="1535" spans="1:10" ht="11.25">
      <c r="A1535" s="74"/>
      <c r="B1535" s="74"/>
      <c r="C1535" s="73"/>
      <c r="G1535" s="73"/>
      <c r="H1535" s="73"/>
      <c r="I1535" s="73"/>
      <c r="J1535" s="73"/>
    </row>
    <row r="1536" spans="1:10" ht="11.25">
      <c r="A1536" s="74"/>
      <c r="B1536" s="74"/>
      <c r="C1536" s="73"/>
      <c r="G1536" s="73"/>
      <c r="H1536" s="73"/>
      <c r="I1536" s="73"/>
      <c r="J1536" s="73"/>
    </row>
    <row r="1537" spans="1:10" ht="11.25">
      <c r="A1537" s="74"/>
      <c r="B1537" s="74"/>
      <c r="C1537" s="73"/>
      <c r="G1537" s="73"/>
      <c r="H1537" s="73"/>
      <c r="I1537" s="73"/>
      <c r="J1537" s="73"/>
    </row>
    <row r="1538" spans="1:10" ht="11.25">
      <c r="A1538" s="74"/>
      <c r="B1538" s="74"/>
      <c r="C1538" s="73"/>
      <c r="G1538" s="73"/>
      <c r="H1538" s="73"/>
      <c r="I1538" s="73"/>
      <c r="J1538" s="73"/>
    </row>
    <row r="1539" spans="1:10" ht="11.25">
      <c r="A1539" s="74"/>
      <c r="B1539" s="74"/>
      <c r="C1539" s="73"/>
      <c r="G1539" s="73"/>
      <c r="H1539" s="73"/>
      <c r="I1539" s="73"/>
      <c r="J1539" s="73"/>
    </row>
    <row r="1540" spans="1:10" ht="11.25">
      <c r="A1540" s="74"/>
      <c r="B1540" s="74"/>
      <c r="C1540" s="73"/>
      <c r="G1540" s="73"/>
      <c r="H1540" s="73"/>
      <c r="I1540" s="73"/>
      <c r="J1540" s="73"/>
    </row>
    <row r="1541" spans="1:10" ht="11.25">
      <c r="A1541" s="74"/>
      <c r="B1541" s="74"/>
      <c r="C1541" s="73"/>
      <c r="G1541" s="73"/>
      <c r="H1541" s="73"/>
      <c r="I1541" s="73"/>
      <c r="J1541" s="73"/>
    </row>
    <row r="1542" spans="1:10" ht="11.25">
      <c r="A1542" s="74"/>
      <c r="B1542" s="74"/>
      <c r="C1542" s="73"/>
      <c r="G1542" s="73"/>
      <c r="H1542" s="73"/>
      <c r="I1542" s="73"/>
      <c r="J1542" s="73"/>
    </row>
    <row r="1543" spans="1:10" ht="11.25">
      <c r="A1543" s="74"/>
      <c r="B1543" s="74"/>
      <c r="C1543" s="73"/>
      <c r="G1543" s="73"/>
      <c r="H1543" s="73"/>
      <c r="I1543" s="73"/>
      <c r="J1543" s="73"/>
    </row>
    <row r="1544" spans="1:10" ht="11.25">
      <c r="A1544" s="74"/>
      <c r="B1544" s="74"/>
      <c r="C1544" s="73"/>
      <c r="G1544" s="73"/>
      <c r="H1544" s="73"/>
      <c r="I1544" s="73"/>
      <c r="J1544" s="73"/>
    </row>
    <row r="1545" spans="1:10" ht="11.25">
      <c r="A1545" s="74"/>
      <c r="B1545" s="74"/>
      <c r="C1545" s="73"/>
      <c r="G1545" s="73"/>
      <c r="H1545" s="73"/>
      <c r="I1545" s="73"/>
      <c r="J1545" s="73"/>
    </row>
    <row r="1546" spans="1:10" ht="11.25">
      <c r="A1546" s="74"/>
      <c r="B1546" s="74"/>
      <c r="C1546" s="73"/>
      <c r="G1546" s="73"/>
      <c r="H1546" s="73"/>
      <c r="I1546" s="73"/>
      <c r="J1546" s="73"/>
    </row>
    <row r="1547" spans="1:10" ht="11.25">
      <c r="A1547" s="74"/>
      <c r="B1547" s="74"/>
      <c r="C1547" s="73"/>
      <c r="G1547" s="73"/>
      <c r="H1547" s="73"/>
      <c r="I1547" s="73"/>
      <c r="J1547" s="73"/>
    </row>
    <row r="1548" spans="1:10" ht="11.25">
      <c r="A1548" s="74"/>
      <c r="B1548" s="74"/>
      <c r="C1548" s="73"/>
      <c r="G1548" s="73"/>
      <c r="H1548" s="73"/>
      <c r="I1548" s="73"/>
      <c r="J1548" s="73"/>
    </row>
    <row r="1549" spans="1:10" ht="11.25">
      <c r="A1549" s="74"/>
      <c r="B1549" s="74"/>
      <c r="C1549" s="73"/>
      <c r="G1549" s="73"/>
      <c r="H1549" s="73"/>
      <c r="I1549" s="73"/>
      <c r="J1549" s="73"/>
    </row>
    <row r="1550" spans="1:10" ht="11.25">
      <c r="A1550" s="74"/>
      <c r="B1550" s="74"/>
      <c r="C1550" s="73"/>
      <c r="G1550" s="73"/>
      <c r="H1550" s="73"/>
      <c r="I1550" s="73"/>
      <c r="J1550" s="73"/>
    </row>
    <row r="1551" spans="1:10" ht="11.25">
      <c r="A1551" s="74"/>
      <c r="B1551" s="74"/>
      <c r="C1551" s="73"/>
      <c r="G1551" s="73"/>
      <c r="H1551" s="73"/>
      <c r="I1551" s="73"/>
      <c r="J1551" s="73"/>
    </row>
    <row r="1552" spans="1:10" ht="11.25">
      <c r="A1552" s="74"/>
      <c r="B1552" s="74"/>
      <c r="C1552" s="73"/>
      <c r="G1552" s="73"/>
      <c r="H1552" s="73"/>
      <c r="I1552" s="73"/>
      <c r="J1552" s="73"/>
    </row>
    <row r="1553" spans="1:10" ht="11.25">
      <c r="A1553" s="74"/>
      <c r="B1553" s="74"/>
      <c r="C1553" s="73"/>
      <c r="G1553" s="73"/>
      <c r="H1553" s="73"/>
      <c r="I1553" s="73"/>
      <c r="J1553" s="73"/>
    </row>
    <row r="1554" spans="1:10" ht="11.25">
      <c r="A1554" s="74"/>
      <c r="B1554" s="74"/>
      <c r="C1554" s="73"/>
      <c r="G1554" s="73"/>
      <c r="H1554" s="73"/>
      <c r="I1554" s="73"/>
      <c r="J1554" s="73"/>
    </row>
    <row r="1555" spans="1:10" ht="11.25">
      <c r="A1555" s="74"/>
      <c r="B1555" s="74"/>
      <c r="C1555" s="73"/>
      <c r="G1555" s="73"/>
      <c r="H1555" s="73"/>
      <c r="I1555" s="73"/>
      <c r="J1555" s="73"/>
    </row>
    <row r="1556" spans="1:10" ht="11.25">
      <c r="A1556" s="74"/>
      <c r="B1556" s="74"/>
      <c r="C1556" s="73"/>
      <c r="G1556" s="73"/>
      <c r="H1556" s="73"/>
      <c r="I1556" s="73"/>
      <c r="J1556" s="73"/>
    </row>
    <row r="1557" spans="1:10" ht="11.25">
      <c r="A1557" s="74"/>
      <c r="B1557" s="74"/>
      <c r="C1557" s="73"/>
      <c r="G1557" s="73"/>
      <c r="H1557" s="73"/>
      <c r="I1557" s="73"/>
      <c r="J1557" s="73"/>
    </row>
    <row r="1558" spans="1:10" ht="11.25">
      <c r="A1558" s="74"/>
      <c r="B1558" s="74"/>
      <c r="C1558" s="73"/>
      <c r="G1558" s="73"/>
      <c r="H1558" s="73"/>
      <c r="I1558" s="73"/>
      <c r="J1558" s="73"/>
    </row>
    <row r="1559" spans="1:10" ht="11.25">
      <c r="A1559" s="74"/>
      <c r="B1559" s="74"/>
      <c r="C1559" s="73"/>
      <c r="G1559" s="73"/>
      <c r="H1559" s="73"/>
      <c r="I1559" s="73"/>
      <c r="J1559" s="73"/>
    </row>
    <row r="1560" spans="1:10" ht="11.25">
      <c r="A1560" s="74"/>
      <c r="B1560" s="74"/>
      <c r="C1560" s="73"/>
      <c r="G1560" s="73"/>
      <c r="H1560" s="73"/>
      <c r="I1560" s="73"/>
      <c r="J1560" s="73"/>
    </row>
    <row r="1561" spans="1:10" ht="11.25">
      <c r="A1561" s="74"/>
      <c r="B1561" s="74"/>
      <c r="C1561" s="73"/>
      <c r="G1561" s="73"/>
      <c r="H1561" s="73"/>
      <c r="I1561" s="73"/>
      <c r="J1561" s="73"/>
    </row>
    <row r="1562" spans="1:10" ht="11.25">
      <c r="A1562" s="74"/>
      <c r="B1562" s="74"/>
      <c r="C1562" s="73"/>
      <c r="G1562" s="73"/>
      <c r="H1562" s="73"/>
      <c r="I1562" s="73"/>
      <c r="J1562" s="73"/>
    </row>
    <row r="1563" spans="1:10" ht="11.25">
      <c r="A1563" s="74"/>
      <c r="B1563" s="74"/>
      <c r="C1563" s="73"/>
      <c r="G1563" s="73"/>
      <c r="H1563" s="73"/>
      <c r="I1563" s="73"/>
      <c r="J1563" s="73"/>
    </row>
    <row r="1564" spans="1:10" ht="11.25">
      <c r="A1564" s="74"/>
      <c r="B1564" s="74"/>
      <c r="C1564" s="73"/>
      <c r="G1564" s="73"/>
      <c r="H1564" s="73"/>
      <c r="I1564" s="73"/>
      <c r="J1564" s="73"/>
    </row>
    <row r="1565" spans="1:10" ht="11.25">
      <c r="A1565" s="74"/>
      <c r="B1565" s="74"/>
      <c r="C1565" s="73"/>
      <c r="G1565" s="73"/>
      <c r="H1565" s="73"/>
      <c r="I1565" s="73"/>
      <c r="J1565" s="73"/>
    </row>
    <row r="1566" spans="1:10" ht="11.25">
      <c r="A1566" s="74"/>
      <c r="B1566" s="74"/>
      <c r="C1566" s="73"/>
      <c r="G1566" s="73"/>
      <c r="H1566" s="73"/>
      <c r="I1566" s="73"/>
      <c r="J1566" s="73"/>
    </row>
    <row r="1567" spans="1:10" ht="11.25">
      <c r="A1567" s="74"/>
      <c r="B1567" s="74"/>
      <c r="C1567" s="73"/>
      <c r="G1567" s="73"/>
      <c r="H1567" s="73"/>
      <c r="I1567" s="73"/>
      <c r="J1567" s="73"/>
    </row>
    <row r="1568" spans="1:10" ht="11.25">
      <c r="A1568" s="74"/>
      <c r="B1568" s="74"/>
      <c r="C1568" s="73"/>
      <c r="G1568" s="73"/>
      <c r="H1568" s="73"/>
      <c r="I1568" s="73"/>
      <c r="J1568" s="73"/>
    </row>
    <row r="1569" spans="1:10" ht="11.25">
      <c r="A1569" s="74"/>
      <c r="B1569" s="74"/>
      <c r="C1569" s="73"/>
      <c r="G1569" s="73"/>
      <c r="H1569" s="73"/>
      <c r="I1569" s="73"/>
      <c r="J1569" s="73"/>
    </row>
    <row r="1570" spans="1:10" ht="11.25">
      <c r="A1570" s="74"/>
      <c r="B1570" s="74"/>
      <c r="C1570" s="73"/>
      <c r="G1570" s="73"/>
      <c r="H1570" s="73"/>
      <c r="I1570" s="73"/>
      <c r="J1570" s="73"/>
    </row>
    <row r="1571" spans="1:10" ht="11.25">
      <c r="A1571" s="74"/>
      <c r="B1571" s="74"/>
      <c r="C1571" s="73"/>
      <c r="G1571" s="73"/>
      <c r="H1571" s="73"/>
      <c r="I1571" s="73"/>
      <c r="J1571" s="73"/>
    </row>
    <row r="1572" spans="1:10" ht="11.25">
      <c r="A1572" s="74"/>
      <c r="B1572" s="74"/>
      <c r="C1572" s="73"/>
      <c r="G1572" s="73"/>
      <c r="H1572" s="73"/>
      <c r="I1572" s="73"/>
      <c r="J1572" s="73"/>
    </row>
    <row r="1573" spans="1:10" ht="11.25">
      <c r="A1573" s="74"/>
      <c r="B1573" s="74"/>
      <c r="C1573" s="73"/>
      <c r="G1573" s="73"/>
      <c r="H1573" s="73"/>
      <c r="I1573" s="73"/>
      <c r="J1573" s="73"/>
    </row>
    <row r="1574" spans="1:10" ht="11.25">
      <c r="A1574" s="74"/>
      <c r="B1574" s="74"/>
      <c r="C1574" s="73"/>
      <c r="G1574" s="73"/>
      <c r="H1574" s="73"/>
      <c r="I1574" s="73"/>
      <c r="J1574" s="73"/>
    </row>
    <row r="1575" spans="1:10" ht="11.25">
      <c r="A1575" s="74"/>
      <c r="B1575" s="74"/>
      <c r="C1575" s="73"/>
      <c r="G1575" s="73"/>
      <c r="H1575" s="73"/>
      <c r="I1575" s="73"/>
      <c r="J1575" s="73"/>
    </row>
    <row r="1576" spans="1:10" ht="11.25">
      <c r="A1576" s="74"/>
      <c r="B1576" s="74"/>
      <c r="C1576" s="73"/>
      <c r="G1576" s="73"/>
      <c r="H1576" s="73"/>
      <c r="I1576" s="73"/>
      <c r="J1576" s="73"/>
    </row>
    <row r="1577" spans="1:10" ht="11.25">
      <c r="A1577" s="74"/>
      <c r="B1577" s="74"/>
      <c r="C1577" s="73"/>
      <c r="G1577" s="73"/>
      <c r="H1577" s="73"/>
      <c r="I1577" s="73"/>
      <c r="J1577" s="73"/>
    </row>
    <row r="1578" spans="1:10" ht="11.25">
      <c r="A1578" s="74"/>
      <c r="B1578" s="74"/>
      <c r="C1578" s="73"/>
      <c r="G1578" s="73"/>
      <c r="H1578" s="73"/>
      <c r="I1578" s="73"/>
      <c r="J1578" s="73"/>
    </row>
    <row r="1579" spans="1:10" ht="11.25">
      <c r="A1579" s="74"/>
      <c r="B1579" s="74"/>
      <c r="C1579" s="73"/>
      <c r="G1579" s="73"/>
      <c r="H1579" s="73"/>
      <c r="I1579" s="73"/>
      <c r="J1579" s="73"/>
    </row>
    <row r="1580" spans="1:10" ht="11.25">
      <c r="A1580" s="74"/>
      <c r="B1580" s="74"/>
      <c r="C1580" s="73"/>
      <c r="G1580" s="73"/>
      <c r="H1580" s="73"/>
      <c r="I1580" s="73"/>
      <c r="J1580" s="73"/>
    </row>
    <row r="1581" spans="1:10" ht="11.25">
      <c r="A1581" s="74"/>
      <c r="B1581" s="74"/>
      <c r="C1581" s="73"/>
      <c r="G1581" s="73"/>
      <c r="H1581" s="73"/>
      <c r="I1581" s="73"/>
      <c r="J1581" s="73"/>
    </row>
    <row r="1582" spans="1:10" ht="11.25">
      <c r="A1582" s="74"/>
      <c r="B1582" s="74"/>
      <c r="C1582" s="73"/>
      <c r="G1582" s="73"/>
      <c r="H1582" s="73"/>
      <c r="I1582" s="73"/>
      <c r="J1582" s="73"/>
    </row>
    <row r="1583" spans="1:10" ht="11.25">
      <c r="A1583" s="74"/>
      <c r="B1583" s="74"/>
      <c r="C1583" s="73"/>
      <c r="G1583" s="73"/>
      <c r="H1583" s="73"/>
      <c r="I1583" s="73"/>
      <c r="J1583" s="73"/>
    </row>
    <row r="1584" spans="1:10" ht="11.25">
      <c r="A1584" s="74"/>
      <c r="B1584" s="74"/>
      <c r="C1584" s="73"/>
      <c r="G1584" s="73"/>
      <c r="H1584" s="73"/>
      <c r="I1584" s="73"/>
      <c r="J1584" s="73"/>
    </row>
    <row r="1585" spans="1:10" ht="11.25">
      <c r="A1585" s="74"/>
      <c r="B1585" s="74"/>
      <c r="C1585" s="73"/>
      <c r="G1585" s="73"/>
      <c r="H1585" s="73"/>
      <c r="I1585" s="73"/>
      <c r="J1585" s="73"/>
    </row>
    <row r="1586" spans="1:10" ht="11.25">
      <c r="A1586" s="74"/>
      <c r="B1586" s="74"/>
      <c r="C1586" s="73"/>
      <c r="G1586" s="73"/>
      <c r="H1586" s="73"/>
      <c r="I1586" s="73"/>
      <c r="J1586" s="73"/>
    </row>
    <row r="1587" spans="1:10" ht="11.25">
      <c r="A1587" s="74"/>
      <c r="B1587" s="74"/>
      <c r="C1587" s="73"/>
      <c r="G1587" s="73"/>
      <c r="H1587" s="73"/>
      <c r="I1587" s="73"/>
      <c r="J1587" s="73"/>
    </row>
    <row r="1588" spans="1:10" ht="11.25">
      <c r="A1588" s="74"/>
      <c r="B1588" s="74"/>
      <c r="C1588" s="73"/>
      <c r="G1588" s="73"/>
      <c r="H1588" s="73"/>
      <c r="I1588" s="73"/>
      <c r="J1588" s="73"/>
    </row>
    <row r="1589" spans="1:10" ht="11.25">
      <c r="A1589" s="74"/>
      <c r="B1589" s="74"/>
      <c r="C1589" s="73"/>
      <c r="G1589" s="73"/>
      <c r="H1589" s="73"/>
      <c r="I1589" s="73"/>
      <c r="J1589" s="73"/>
    </row>
    <row r="1590" spans="1:10" ht="11.25">
      <c r="A1590" s="74"/>
      <c r="B1590" s="74"/>
      <c r="C1590" s="73"/>
      <c r="G1590" s="73"/>
      <c r="H1590" s="73"/>
      <c r="I1590" s="73"/>
      <c r="J1590" s="73"/>
    </row>
    <row r="1591" spans="1:10" ht="11.25">
      <c r="A1591" s="74"/>
      <c r="B1591" s="74"/>
      <c r="C1591" s="73"/>
      <c r="G1591" s="73"/>
      <c r="H1591" s="73"/>
      <c r="I1591" s="73"/>
      <c r="J1591" s="73"/>
    </row>
    <row r="1592" spans="1:10" ht="11.25">
      <c r="A1592" s="74"/>
      <c r="B1592" s="74"/>
      <c r="C1592" s="73"/>
      <c r="G1592" s="73"/>
      <c r="H1592" s="73"/>
      <c r="I1592" s="73"/>
      <c r="J1592" s="73"/>
    </row>
    <row r="1593" spans="1:10" ht="11.25">
      <c r="A1593" s="74"/>
      <c r="B1593" s="74"/>
      <c r="C1593" s="73"/>
      <c r="G1593" s="73"/>
      <c r="H1593" s="73"/>
      <c r="I1593" s="73"/>
      <c r="J1593" s="73"/>
    </row>
    <row r="1594" spans="1:10" ht="11.25">
      <c r="A1594" s="74"/>
      <c r="B1594" s="74"/>
      <c r="C1594" s="73"/>
      <c r="G1594" s="73"/>
      <c r="H1594" s="73"/>
      <c r="I1594" s="73"/>
      <c r="J1594" s="73"/>
    </row>
    <row r="1595" spans="1:10" ht="11.25">
      <c r="A1595" s="74"/>
      <c r="B1595" s="74"/>
      <c r="C1595" s="73"/>
      <c r="G1595" s="73"/>
      <c r="H1595" s="73"/>
      <c r="I1595" s="73"/>
      <c r="J1595" s="73"/>
    </row>
    <row r="1596" spans="1:10" ht="11.25">
      <c r="A1596" s="74"/>
      <c r="B1596" s="74"/>
      <c r="C1596" s="73"/>
      <c r="G1596" s="73"/>
      <c r="H1596" s="73"/>
      <c r="I1596" s="73"/>
      <c r="J1596" s="73"/>
    </row>
    <row r="1597" spans="1:10" ht="11.25">
      <c r="A1597" s="74"/>
      <c r="B1597" s="74"/>
      <c r="C1597" s="73"/>
      <c r="G1597" s="73"/>
      <c r="H1597" s="73"/>
      <c r="I1597" s="73"/>
      <c r="J1597" s="73"/>
    </row>
    <row r="1598" spans="1:10" ht="11.25">
      <c r="A1598" s="74"/>
      <c r="B1598" s="74"/>
      <c r="C1598" s="73"/>
      <c r="G1598" s="73"/>
      <c r="H1598" s="73"/>
      <c r="I1598" s="73"/>
      <c r="J1598" s="73"/>
    </row>
    <row r="1599" spans="1:10" ht="11.25">
      <c r="A1599" s="74"/>
      <c r="B1599" s="74"/>
      <c r="C1599" s="73"/>
      <c r="G1599" s="73"/>
      <c r="H1599" s="73"/>
      <c r="I1599" s="73"/>
      <c r="J1599" s="73"/>
    </row>
    <row r="1600" spans="1:10" ht="11.25">
      <c r="A1600" s="74"/>
      <c r="B1600" s="74"/>
      <c r="C1600" s="73"/>
      <c r="G1600" s="73"/>
      <c r="H1600" s="73"/>
      <c r="I1600" s="73"/>
      <c r="J1600" s="73"/>
    </row>
    <row r="1601" spans="1:10" ht="11.25">
      <c r="A1601" s="74"/>
      <c r="B1601" s="74"/>
      <c r="C1601" s="73"/>
      <c r="G1601" s="73"/>
      <c r="H1601" s="73"/>
      <c r="I1601" s="73"/>
      <c r="J1601" s="73"/>
    </row>
    <row r="1602" spans="1:10" ht="11.25">
      <c r="A1602" s="74"/>
      <c r="B1602" s="74"/>
      <c r="C1602" s="73"/>
      <c r="G1602" s="73"/>
      <c r="H1602" s="73"/>
      <c r="I1602" s="73"/>
      <c r="J1602" s="73"/>
    </row>
    <row r="1603" spans="1:10" ht="11.25">
      <c r="A1603" s="74"/>
      <c r="B1603" s="74"/>
      <c r="C1603" s="73"/>
      <c r="G1603" s="73"/>
      <c r="H1603" s="73"/>
      <c r="I1603" s="73"/>
      <c r="J1603" s="73"/>
    </row>
    <row r="1604" spans="1:10" ht="11.25">
      <c r="A1604" s="74"/>
      <c r="B1604" s="74"/>
      <c r="C1604" s="73"/>
      <c r="G1604" s="73"/>
      <c r="H1604" s="73"/>
      <c r="I1604" s="73"/>
      <c r="J1604" s="73"/>
    </row>
    <row r="1605" spans="1:10" ht="11.25">
      <c r="A1605" s="74"/>
      <c r="B1605" s="74"/>
      <c r="C1605" s="73"/>
      <c r="G1605" s="73"/>
      <c r="H1605" s="73"/>
      <c r="I1605" s="73"/>
      <c r="J1605" s="73"/>
    </row>
    <row r="1606" spans="1:10" ht="11.25">
      <c r="A1606" s="74"/>
      <c r="C1606" s="73"/>
      <c r="G1606" s="73"/>
      <c r="H1606" s="73"/>
      <c r="I1606" s="73"/>
      <c r="J1606" s="73"/>
    </row>
    <row r="1607" spans="1:10" ht="11.25">
      <c r="A1607" s="74"/>
      <c r="C1607" s="73"/>
      <c r="G1607" s="73"/>
      <c r="H1607" s="73"/>
      <c r="I1607" s="73"/>
      <c r="J1607" s="73"/>
    </row>
    <row r="1608" spans="1:10" ht="11.25">
      <c r="A1608" s="74"/>
      <c r="C1608" s="73"/>
      <c r="G1608" s="73"/>
      <c r="H1608" s="73"/>
      <c r="I1608" s="73"/>
      <c r="J1608" s="73"/>
    </row>
    <row r="1609" spans="1:10" ht="11.25">
      <c r="A1609" s="74"/>
      <c r="C1609" s="73"/>
      <c r="G1609" s="73"/>
      <c r="H1609" s="73"/>
      <c r="I1609" s="73"/>
      <c r="J1609" s="73"/>
    </row>
    <row r="1610" spans="1:10" ht="11.25">
      <c r="A1610" s="74"/>
      <c r="C1610" s="73"/>
      <c r="G1610" s="73"/>
      <c r="H1610" s="73"/>
      <c r="I1610" s="73"/>
      <c r="J1610" s="73"/>
    </row>
    <row r="1611" spans="1:10" ht="11.25">
      <c r="A1611" s="74"/>
      <c r="C1611" s="73"/>
      <c r="G1611" s="73"/>
      <c r="H1611" s="73"/>
      <c r="I1611" s="73"/>
      <c r="J1611" s="73"/>
    </row>
    <row r="1612" spans="1:10" ht="11.25">
      <c r="A1612" s="74"/>
      <c r="C1612" s="73"/>
      <c r="G1612" s="73"/>
      <c r="H1612" s="73"/>
      <c r="I1612" s="73"/>
      <c r="J1612" s="73"/>
    </row>
    <row r="1613" spans="1:10" ht="11.25">
      <c r="A1613" s="74"/>
      <c r="C1613" s="73"/>
      <c r="G1613" s="73"/>
      <c r="H1613" s="73"/>
      <c r="I1613" s="73"/>
      <c r="J1613" s="73"/>
    </row>
    <row r="1614" spans="1:10" ht="11.25">
      <c r="A1614" s="74"/>
      <c r="C1614" s="73"/>
      <c r="G1614" s="73"/>
      <c r="H1614" s="73"/>
      <c r="I1614" s="73"/>
      <c r="J1614" s="73"/>
    </row>
    <row r="1615" spans="1:10" ht="11.25">
      <c r="A1615" s="74"/>
      <c r="C1615" s="73"/>
      <c r="G1615" s="73"/>
      <c r="H1615" s="73"/>
      <c r="I1615" s="73"/>
      <c r="J1615" s="73"/>
    </row>
    <row r="1616" spans="1:10" ht="11.25">
      <c r="A1616" s="74"/>
      <c r="C1616" s="73"/>
      <c r="G1616" s="73"/>
      <c r="H1616" s="73"/>
      <c r="I1616" s="73"/>
      <c r="J1616" s="73"/>
    </row>
    <row r="1617" spans="1:10" ht="11.25">
      <c r="A1617" s="74"/>
      <c r="C1617" s="73"/>
      <c r="G1617" s="73"/>
      <c r="H1617" s="73"/>
      <c r="I1617" s="73"/>
      <c r="J1617" s="73"/>
    </row>
    <row r="1618" spans="1:10" ht="11.25">
      <c r="A1618" s="74"/>
      <c r="C1618" s="73"/>
      <c r="G1618" s="73"/>
      <c r="H1618" s="73"/>
      <c r="I1618" s="73"/>
      <c r="J1618" s="73"/>
    </row>
    <row r="1619" spans="1:10" ht="11.25">
      <c r="A1619" s="74"/>
      <c r="C1619" s="73"/>
      <c r="G1619" s="73"/>
      <c r="H1619" s="73"/>
      <c r="I1619" s="73"/>
      <c r="J1619" s="73"/>
    </row>
    <row r="1620" spans="1:10" ht="11.25">
      <c r="A1620" s="74"/>
      <c r="C1620" s="73"/>
      <c r="G1620" s="73"/>
      <c r="H1620" s="73"/>
      <c r="I1620" s="73"/>
      <c r="J1620" s="73"/>
    </row>
    <row r="1621" spans="1:10" ht="11.25">
      <c r="A1621" s="74"/>
      <c r="C1621" s="73"/>
      <c r="G1621" s="73"/>
      <c r="H1621" s="73"/>
      <c r="I1621" s="73"/>
      <c r="J1621" s="73"/>
    </row>
    <row r="1622" spans="1:10" ht="11.25">
      <c r="A1622" s="74"/>
      <c r="C1622" s="73"/>
      <c r="G1622" s="73"/>
      <c r="H1622" s="73"/>
      <c r="I1622" s="73"/>
      <c r="J1622" s="73"/>
    </row>
    <row r="1623" spans="1:10" ht="11.25">
      <c r="A1623" s="74"/>
      <c r="C1623" s="73"/>
      <c r="G1623" s="73"/>
      <c r="H1623" s="73"/>
      <c r="I1623" s="73"/>
      <c r="J1623" s="73"/>
    </row>
    <row r="1624" spans="1:10" ht="11.25">
      <c r="A1624" s="74"/>
      <c r="C1624" s="73"/>
      <c r="G1624" s="73"/>
      <c r="H1624" s="73"/>
      <c r="I1624" s="73"/>
      <c r="J1624" s="73"/>
    </row>
    <row r="1625" spans="1:10" ht="11.25">
      <c r="A1625" s="74"/>
      <c r="C1625" s="73"/>
      <c r="G1625" s="73"/>
      <c r="H1625" s="73"/>
      <c r="I1625" s="73"/>
      <c r="J1625" s="73"/>
    </row>
    <row r="1626" spans="1:10" ht="11.25">
      <c r="A1626" s="74"/>
      <c r="C1626" s="73"/>
      <c r="G1626" s="73"/>
      <c r="H1626" s="73"/>
      <c r="I1626" s="73"/>
      <c r="J1626" s="73"/>
    </row>
    <row r="1627" spans="1:10" ht="11.25">
      <c r="A1627" s="74"/>
      <c r="C1627" s="73"/>
      <c r="G1627" s="73"/>
      <c r="H1627" s="73"/>
      <c r="I1627" s="73"/>
      <c r="J1627" s="73"/>
    </row>
    <row r="1628" spans="1:10" ht="11.25">
      <c r="A1628" s="74"/>
      <c r="C1628" s="73"/>
      <c r="G1628" s="73"/>
      <c r="H1628" s="73"/>
      <c r="I1628" s="73"/>
      <c r="J1628" s="73"/>
    </row>
    <row r="1629" spans="1:10" ht="11.25">
      <c r="A1629" s="74"/>
      <c r="C1629" s="73"/>
      <c r="G1629" s="73"/>
      <c r="H1629" s="73"/>
      <c r="I1629" s="73"/>
      <c r="J1629" s="73"/>
    </row>
    <row r="1630" spans="1:10" ht="11.25">
      <c r="A1630" s="74"/>
      <c r="C1630" s="73"/>
      <c r="G1630" s="73"/>
      <c r="H1630" s="73"/>
      <c r="I1630" s="73"/>
      <c r="J1630" s="73"/>
    </row>
    <row r="1631" spans="1:10" ht="11.25">
      <c r="A1631" s="74"/>
      <c r="C1631" s="73"/>
      <c r="G1631" s="73"/>
      <c r="H1631" s="73"/>
      <c r="I1631" s="73"/>
      <c r="J1631" s="73"/>
    </row>
    <row r="1632" spans="1:10" ht="11.25">
      <c r="A1632" s="74"/>
      <c r="C1632" s="73"/>
      <c r="G1632" s="73"/>
      <c r="H1632" s="73"/>
      <c r="I1632" s="73"/>
      <c r="J1632" s="73"/>
    </row>
    <row r="1633" spans="1:10" ht="11.25">
      <c r="A1633" s="74"/>
      <c r="C1633" s="73"/>
      <c r="G1633" s="73"/>
      <c r="H1633" s="73"/>
      <c r="I1633" s="73"/>
      <c r="J1633" s="73"/>
    </row>
    <row r="1634" spans="1:10" ht="11.25">
      <c r="A1634" s="74"/>
      <c r="C1634" s="73"/>
      <c r="G1634" s="73"/>
      <c r="H1634" s="73"/>
      <c r="I1634" s="73"/>
      <c r="J1634" s="73"/>
    </row>
    <row r="1635" spans="1:10" ht="11.25">
      <c r="A1635" s="74"/>
      <c r="C1635" s="73"/>
      <c r="G1635" s="73"/>
      <c r="H1635" s="73"/>
      <c r="I1635" s="73"/>
      <c r="J1635" s="73"/>
    </row>
    <row r="1636" spans="1:10" ht="11.25">
      <c r="A1636" s="74"/>
      <c r="C1636" s="73"/>
      <c r="G1636" s="73"/>
      <c r="H1636" s="73"/>
      <c r="I1636" s="73"/>
      <c r="J1636" s="73"/>
    </row>
    <row r="1637" spans="1:10" ht="11.25">
      <c r="A1637" s="74"/>
      <c r="C1637" s="73"/>
      <c r="G1637" s="73"/>
      <c r="H1637" s="73"/>
      <c r="I1637" s="73"/>
      <c r="J1637" s="73"/>
    </row>
    <row r="1638" spans="1:10" ht="11.25">
      <c r="A1638" s="74"/>
      <c r="C1638" s="73"/>
      <c r="G1638" s="73"/>
      <c r="H1638" s="73"/>
      <c r="I1638" s="73"/>
      <c r="J1638" s="73"/>
    </row>
    <row r="1639" spans="1:10" ht="11.25">
      <c r="A1639" s="74"/>
      <c r="C1639" s="73"/>
      <c r="G1639" s="73"/>
      <c r="H1639" s="73"/>
      <c r="I1639" s="73"/>
      <c r="J1639" s="73"/>
    </row>
    <row r="1640" spans="1:10" ht="11.25">
      <c r="A1640" s="74"/>
      <c r="C1640" s="73"/>
      <c r="G1640" s="73"/>
      <c r="H1640" s="73"/>
      <c r="I1640" s="73"/>
      <c r="J1640" s="73"/>
    </row>
    <row r="1641" spans="1:10" ht="11.25">
      <c r="A1641" s="74"/>
      <c r="C1641" s="73"/>
      <c r="G1641" s="73"/>
      <c r="H1641" s="73"/>
      <c r="I1641" s="73"/>
      <c r="J1641" s="73"/>
    </row>
    <row r="1642" spans="1:10" ht="11.25">
      <c r="A1642" s="74"/>
      <c r="C1642" s="73"/>
      <c r="G1642" s="73"/>
      <c r="H1642" s="73"/>
      <c r="I1642" s="73"/>
      <c r="J1642" s="73"/>
    </row>
    <row r="1643" spans="1:10" ht="11.25">
      <c r="A1643" s="74"/>
      <c r="C1643" s="73"/>
      <c r="G1643" s="73"/>
      <c r="H1643" s="73"/>
      <c r="I1643" s="73"/>
      <c r="J1643" s="73"/>
    </row>
    <row r="1644" spans="1:10" ht="11.25">
      <c r="A1644" s="74"/>
      <c r="C1644" s="73"/>
      <c r="G1644" s="73"/>
      <c r="H1644" s="73"/>
      <c r="I1644" s="73"/>
      <c r="J1644" s="73"/>
    </row>
    <row r="1645" spans="1:10" ht="11.25">
      <c r="A1645" s="74"/>
      <c r="C1645" s="73"/>
      <c r="G1645" s="73"/>
      <c r="H1645" s="73"/>
      <c r="I1645" s="73"/>
      <c r="J1645" s="73"/>
    </row>
    <row r="1646" spans="1:10" ht="11.25">
      <c r="A1646" s="74"/>
      <c r="C1646" s="73"/>
      <c r="G1646" s="73"/>
      <c r="H1646" s="73"/>
      <c r="I1646" s="73"/>
      <c r="J1646" s="73"/>
    </row>
    <row r="1647" spans="1:10" ht="11.25">
      <c r="A1647" s="74"/>
      <c r="C1647" s="73"/>
      <c r="G1647" s="73"/>
      <c r="H1647" s="73"/>
      <c r="I1647" s="73"/>
      <c r="J1647" s="73"/>
    </row>
    <row r="1648" spans="1:10" ht="11.25">
      <c r="A1648" s="74"/>
      <c r="C1648" s="73"/>
      <c r="G1648" s="73"/>
      <c r="H1648" s="73"/>
      <c r="I1648" s="73"/>
      <c r="J1648" s="73"/>
    </row>
    <row r="1649" spans="1:10" ht="11.25">
      <c r="A1649" s="74"/>
      <c r="C1649" s="73"/>
      <c r="G1649" s="73"/>
      <c r="H1649" s="73"/>
      <c r="I1649" s="73"/>
      <c r="J1649" s="73"/>
    </row>
    <row r="1650" spans="1:10" ht="11.25">
      <c r="A1650" s="74"/>
      <c r="C1650" s="73"/>
      <c r="G1650" s="73"/>
      <c r="H1650" s="73"/>
      <c r="I1650" s="73"/>
      <c r="J1650" s="73"/>
    </row>
    <row r="1651" spans="1:10" ht="11.25">
      <c r="A1651" s="74"/>
      <c r="C1651" s="73"/>
      <c r="G1651" s="73"/>
      <c r="H1651" s="73"/>
      <c r="I1651" s="73"/>
      <c r="J1651" s="73"/>
    </row>
    <row r="1652" spans="1:10" ht="11.25">
      <c r="A1652" s="74"/>
      <c r="C1652" s="73"/>
      <c r="G1652" s="73"/>
      <c r="H1652" s="73"/>
      <c r="I1652" s="73"/>
      <c r="J1652" s="73"/>
    </row>
    <row r="1653" spans="1:10" ht="11.25">
      <c r="A1653" s="74"/>
      <c r="C1653" s="73"/>
      <c r="G1653" s="73"/>
      <c r="H1653" s="73"/>
      <c r="I1653" s="73"/>
      <c r="J1653" s="73"/>
    </row>
    <row r="1654" spans="1:10" ht="11.25">
      <c r="A1654" s="74"/>
      <c r="C1654" s="73"/>
      <c r="G1654" s="73"/>
      <c r="H1654" s="73"/>
      <c r="I1654" s="73"/>
      <c r="J1654" s="73"/>
    </row>
    <row r="1655" spans="1:10" ht="11.25">
      <c r="A1655" s="74"/>
      <c r="C1655" s="73"/>
      <c r="G1655" s="73"/>
      <c r="H1655" s="73"/>
      <c r="I1655" s="73"/>
      <c r="J1655" s="73"/>
    </row>
    <row r="1656" spans="1:10" ht="11.25">
      <c r="A1656" s="74"/>
      <c r="C1656" s="73"/>
      <c r="G1656" s="73"/>
      <c r="H1656" s="73"/>
      <c r="I1656" s="73"/>
      <c r="J1656" s="73"/>
    </row>
    <row r="1657" spans="1:10" ht="11.25">
      <c r="A1657" s="74"/>
      <c r="C1657" s="73"/>
      <c r="G1657" s="73"/>
      <c r="H1657" s="73"/>
      <c r="I1657" s="73"/>
      <c r="J1657" s="73"/>
    </row>
    <row r="1658" spans="1:10" ht="11.25">
      <c r="A1658" s="74"/>
      <c r="C1658" s="73"/>
      <c r="G1658" s="73"/>
      <c r="H1658" s="73"/>
      <c r="I1658" s="73"/>
      <c r="J1658" s="73"/>
    </row>
    <row r="1659" spans="1:10" ht="11.25">
      <c r="A1659" s="74"/>
      <c r="C1659" s="73"/>
      <c r="G1659" s="73"/>
      <c r="H1659" s="73"/>
      <c r="I1659" s="73"/>
      <c r="J1659" s="73"/>
    </row>
    <row r="1660" spans="1:10" ht="11.25">
      <c r="A1660" s="74"/>
      <c r="C1660" s="73"/>
      <c r="G1660" s="73"/>
      <c r="H1660" s="73"/>
      <c r="I1660" s="73"/>
      <c r="J1660" s="73"/>
    </row>
    <row r="1661" spans="1:10" ht="11.25">
      <c r="A1661" s="74"/>
      <c r="C1661" s="73"/>
      <c r="G1661" s="73"/>
      <c r="H1661" s="73"/>
      <c r="I1661" s="73"/>
      <c r="J1661" s="73"/>
    </row>
    <row r="1662" spans="1:10" ht="11.25">
      <c r="A1662" s="74"/>
      <c r="C1662" s="73"/>
      <c r="G1662" s="73"/>
      <c r="H1662" s="73"/>
      <c r="I1662" s="73"/>
      <c r="J1662" s="73"/>
    </row>
    <row r="1663" spans="1:10" ht="11.25">
      <c r="A1663" s="74"/>
      <c r="C1663" s="73"/>
      <c r="G1663" s="73"/>
      <c r="H1663" s="73"/>
      <c r="I1663" s="73"/>
      <c r="J1663" s="73"/>
    </row>
    <row r="1664" spans="1:10" ht="11.25">
      <c r="A1664" s="74"/>
      <c r="C1664" s="73"/>
      <c r="G1664" s="73"/>
      <c r="H1664" s="73"/>
      <c r="I1664" s="73"/>
      <c r="J1664" s="73"/>
    </row>
    <row r="1665" spans="1:10" ht="11.25">
      <c r="A1665" s="74"/>
      <c r="C1665" s="73"/>
      <c r="G1665" s="73"/>
      <c r="H1665" s="73"/>
      <c r="I1665" s="73"/>
      <c r="J1665" s="73"/>
    </row>
    <row r="1666" spans="1:10" ht="11.25">
      <c r="A1666" s="74"/>
      <c r="C1666" s="73"/>
      <c r="G1666" s="73"/>
      <c r="H1666" s="73"/>
      <c r="I1666" s="73"/>
      <c r="J1666" s="73"/>
    </row>
    <row r="1667" spans="1:10" ht="11.25">
      <c r="A1667" s="74"/>
      <c r="C1667" s="73"/>
      <c r="G1667" s="73"/>
      <c r="H1667" s="73"/>
      <c r="I1667" s="73"/>
      <c r="J1667" s="73"/>
    </row>
    <row r="1668" spans="1:10" ht="11.25">
      <c r="A1668" s="74"/>
      <c r="C1668" s="73"/>
      <c r="G1668" s="73"/>
      <c r="H1668" s="73"/>
      <c r="I1668" s="73"/>
      <c r="J1668" s="73"/>
    </row>
    <row r="1669" spans="1:10" ht="11.25">
      <c r="A1669" s="74"/>
      <c r="C1669" s="73"/>
      <c r="G1669" s="73"/>
      <c r="H1669" s="73"/>
      <c r="I1669" s="73"/>
      <c r="J1669" s="73"/>
    </row>
    <row r="1670" spans="1:10" ht="11.25">
      <c r="A1670" s="74"/>
      <c r="C1670" s="73"/>
      <c r="G1670" s="73"/>
      <c r="H1670" s="73"/>
      <c r="I1670" s="73"/>
      <c r="J1670" s="73"/>
    </row>
    <row r="1671" spans="1:10" ht="11.25">
      <c r="A1671" s="74"/>
      <c r="C1671" s="73"/>
      <c r="G1671" s="73"/>
      <c r="H1671" s="73"/>
      <c r="I1671" s="73"/>
      <c r="J1671" s="73"/>
    </row>
    <row r="1672" spans="1:10" ht="11.25">
      <c r="A1672" s="74"/>
      <c r="C1672" s="73"/>
      <c r="G1672" s="73"/>
      <c r="H1672" s="73"/>
      <c r="I1672" s="73"/>
      <c r="J1672" s="73"/>
    </row>
    <row r="1673" spans="1:10" ht="11.25">
      <c r="A1673" s="74"/>
      <c r="C1673" s="73"/>
      <c r="G1673" s="73"/>
      <c r="H1673" s="73"/>
      <c r="I1673" s="73"/>
      <c r="J1673" s="73"/>
    </row>
    <row r="1674" spans="1:10" ht="11.25">
      <c r="A1674" s="74"/>
      <c r="C1674" s="73"/>
      <c r="G1674" s="73"/>
      <c r="H1674" s="73"/>
      <c r="I1674" s="73"/>
      <c r="J1674" s="73"/>
    </row>
    <row r="1675" spans="1:10" ht="11.25">
      <c r="A1675" s="74"/>
      <c r="C1675" s="73"/>
      <c r="G1675" s="73"/>
      <c r="H1675" s="73"/>
      <c r="I1675" s="73"/>
      <c r="J1675" s="73"/>
    </row>
    <row r="1676" spans="1:10" ht="11.25">
      <c r="A1676" s="74"/>
      <c r="C1676" s="73"/>
      <c r="G1676" s="73"/>
      <c r="H1676" s="73"/>
      <c r="I1676" s="73"/>
      <c r="J1676" s="73"/>
    </row>
    <row r="1677" spans="1:10" ht="11.25">
      <c r="A1677" s="74"/>
      <c r="C1677" s="73"/>
      <c r="G1677" s="73"/>
      <c r="H1677" s="73"/>
      <c r="I1677" s="73"/>
      <c r="J1677" s="73"/>
    </row>
    <row r="1678" spans="1:10" ht="11.25">
      <c r="A1678" s="74"/>
      <c r="C1678" s="73"/>
      <c r="G1678" s="73"/>
      <c r="H1678" s="73"/>
      <c r="I1678" s="73"/>
      <c r="J1678" s="73"/>
    </row>
    <row r="1679" spans="1:10" ht="11.25">
      <c r="A1679" s="74"/>
      <c r="C1679" s="73"/>
      <c r="G1679" s="73"/>
      <c r="H1679" s="73"/>
      <c r="I1679" s="73"/>
      <c r="J1679" s="73"/>
    </row>
    <row r="1680" spans="1:10" ht="11.25">
      <c r="A1680" s="74"/>
      <c r="C1680" s="73"/>
      <c r="G1680" s="73"/>
      <c r="H1680" s="73"/>
      <c r="I1680" s="73"/>
      <c r="J1680" s="73"/>
    </row>
    <row r="1681" spans="1:10" ht="11.25">
      <c r="A1681" s="74"/>
      <c r="C1681" s="73"/>
      <c r="G1681" s="73"/>
      <c r="H1681" s="73"/>
      <c r="I1681" s="73"/>
      <c r="J1681" s="73"/>
    </row>
    <row r="1682" spans="1:10" ht="11.25">
      <c r="A1682" s="74"/>
      <c r="C1682" s="73"/>
      <c r="G1682" s="73"/>
      <c r="H1682" s="73"/>
      <c r="I1682" s="73"/>
      <c r="J1682" s="73"/>
    </row>
    <row r="1683" spans="1:10" ht="11.25">
      <c r="A1683" s="74"/>
      <c r="C1683" s="73"/>
      <c r="G1683" s="73"/>
      <c r="H1683" s="73"/>
      <c r="I1683" s="73"/>
      <c r="J1683" s="73"/>
    </row>
    <row r="1684" spans="1:10" ht="11.25">
      <c r="A1684" s="74"/>
      <c r="C1684" s="73"/>
      <c r="G1684" s="73"/>
      <c r="H1684" s="73"/>
      <c r="I1684" s="73"/>
      <c r="J1684" s="73"/>
    </row>
    <row r="1685" spans="1:10" ht="11.25">
      <c r="A1685" s="74"/>
      <c r="C1685" s="73"/>
      <c r="G1685" s="73"/>
      <c r="H1685" s="73"/>
      <c r="I1685" s="73"/>
      <c r="J1685" s="73"/>
    </row>
    <row r="1686" spans="1:10" ht="11.25">
      <c r="A1686" s="74"/>
      <c r="C1686" s="73"/>
      <c r="G1686" s="73"/>
      <c r="H1686" s="73"/>
      <c r="I1686" s="73"/>
      <c r="J1686" s="73"/>
    </row>
    <row r="1687" spans="1:10" ht="11.25">
      <c r="A1687" s="74"/>
      <c r="C1687" s="73"/>
      <c r="G1687" s="73"/>
      <c r="H1687" s="73"/>
      <c r="I1687" s="73"/>
      <c r="J1687" s="73"/>
    </row>
    <row r="1688" spans="1:10" ht="11.25">
      <c r="A1688" s="74"/>
      <c r="C1688" s="73"/>
      <c r="G1688" s="73"/>
      <c r="H1688" s="73"/>
      <c r="I1688" s="73"/>
      <c r="J1688" s="73"/>
    </row>
    <row r="1689" spans="1:10" ht="11.25">
      <c r="A1689" s="74"/>
      <c r="C1689" s="73"/>
      <c r="G1689" s="73"/>
      <c r="H1689" s="73"/>
      <c r="I1689" s="73"/>
      <c r="J1689" s="73"/>
    </row>
    <row r="1690" spans="1:10" ht="11.25">
      <c r="A1690" s="74"/>
      <c r="C1690" s="73"/>
      <c r="G1690" s="73"/>
      <c r="H1690" s="73"/>
      <c r="I1690" s="73"/>
      <c r="J1690" s="73"/>
    </row>
    <row r="1691" spans="1:10" ht="11.25">
      <c r="A1691" s="74"/>
      <c r="C1691" s="73"/>
      <c r="G1691" s="73"/>
      <c r="H1691" s="73"/>
      <c r="I1691" s="73"/>
      <c r="J1691" s="73"/>
    </row>
    <row r="1692" spans="1:10" ht="11.25">
      <c r="A1692" s="74"/>
      <c r="C1692" s="73"/>
      <c r="G1692" s="73"/>
      <c r="H1692" s="73"/>
      <c r="I1692" s="73"/>
      <c r="J1692" s="73"/>
    </row>
    <row r="1693" spans="1:10" ht="11.25">
      <c r="A1693" s="74"/>
      <c r="C1693" s="73"/>
      <c r="G1693" s="73"/>
      <c r="H1693" s="73"/>
      <c r="I1693" s="73"/>
      <c r="J1693" s="73"/>
    </row>
    <row r="1694" spans="1:10" ht="11.25">
      <c r="A1694" s="74"/>
      <c r="C1694" s="73"/>
      <c r="G1694" s="73"/>
      <c r="H1694" s="73"/>
      <c r="I1694" s="73"/>
      <c r="J1694" s="73"/>
    </row>
    <row r="1695" spans="1:10" ht="11.25">
      <c r="A1695" s="74"/>
      <c r="C1695" s="73"/>
      <c r="G1695" s="73"/>
      <c r="H1695" s="73"/>
      <c r="I1695" s="73"/>
      <c r="J1695" s="73"/>
    </row>
    <row r="1696" spans="1:10" ht="11.25">
      <c r="A1696" s="74"/>
      <c r="C1696" s="73"/>
      <c r="G1696" s="73"/>
      <c r="H1696" s="73"/>
      <c r="I1696" s="73"/>
      <c r="J1696" s="73"/>
    </row>
    <row r="1697" spans="1:10" ht="11.25">
      <c r="A1697" s="74"/>
      <c r="C1697" s="73"/>
      <c r="G1697" s="73"/>
      <c r="H1697" s="73"/>
      <c r="I1697" s="73"/>
      <c r="J1697" s="73"/>
    </row>
    <row r="1698" spans="1:10" ht="11.25">
      <c r="A1698" s="74"/>
      <c r="C1698" s="73"/>
      <c r="G1698" s="73"/>
      <c r="H1698" s="73"/>
      <c r="I1698" s="73"/>
      <c r="J1698" s="73"/>
    </row>
    <row r="1699" spans="1:10" ht="11.25">
      <c r="A1699" s="74"/>
      <c r="C1699" s="73"/>
      <c r="G1699" s="73"/>
      <c r="H1699" s="73"/>
      <c r="I1699" s="73"/>
      <c r="J1699" s="73"/>
    </row>
    <row r="1700" spans="1:10" ht="11.25">
      <c r="A1700" s="74"/>
      <c r="C1700" s="73"/>
      <c r="G1700" s="73"/>
      <c r="H1700" s="73"/>
      <c r="I1700" s="73"/>
      <c r="J1700" s="73"/>
    </row>
    <row r="1701" spans="1:10" ht="11.25">
      <c r="A1701" s="74"/>
      <c r="C1701" s="73"/>
      <c r="G1701" s="73"/>
      <c r="H1701" s="73"/>
      <c r="I1701" s="73"/>
      <c r="J1701" s="73"/>
    </row>
    <row r="1702" spans="1:10" ht="11.25">
      <c r="A1702" s="74"/>
      <c r="C1702" s="73"/>
      <c r="G1702" s="73"/>
      <c r="H1702" s="73"/>
      <c r="I1702" s="73"/>
      <c r="J1702" s="73"/>
    </row>
    <row r="1703" spans="1:10" ht="11.25">
      <c r="A1703" s="74"/>
      <c r="C1703" s="73"/>
      <c r="G1703" s="73"/>
      <c r="H1703" s="73"/>
      <c r="I1703" s="73"/>
      <c r="J1703" s="73"/>
    </row>
    <row r="1704" spans="1:10" ht="11.25">
      <c r="A1704" s="74"/>
      <c r="C1704" s="73"/>
      <c r="G1704" s="73"/>
      <c r="H1704" s="73"/>
      <c r="I1704" s="73"/>
      <c r="J1704" s="73"/>
    </row>
    <row r="1705" spans="1:10" ht="11.25">
      <c r="A1705" s="74"/>
      <c r="C1705" s="73"/>
      <c r="G1705" s="73"/>
      <c r="H1705" s="73"/>
      <c r="I1705" s="73"/>
      <c r="J1705" s="73"/>
    </row>
    <row r="1706" spans="1:10" ht="11.25">
      <c r="A1706" s="74"/>
      <c r="C1706" s="73"/>
      <c r="G1706" s="73"/>
      <c r="H1706" s="73"/>
      <c r="I1706" s="73"/>
      <c r="J1706" s="73"/>
    </row>
    <row r="1707" spans="1:10" ht="11.25">
      <c r="A1707" s="74"/>
      <c r="C1707" s="73"/>
      <c r="G1707" s="73"/>
      <c r="H1707" s="73"/>
      <c r="I1707" s="73"/>
      <c r="J1707" s="73"/>
    </row>
    <row r="1708" spans="1:10" ht="11.25">
      <c r="A1708" s="74"/>
      <c r="C1708" s="73"/>
      <c r="G1708" s="73"/>
      <c r="H1708" s="73"/>
      <c r="I1708" s="73"/>
      <c r="J1708" s="73"/>
    </row>
    <row r="1709" spans="1:10" ht="11.25">
      <c r="A1709" s="74"/>
      <c r="C1709" s="73"/>
      <c r="G1709" s="73"/>
      <c r="H1709" s="73"/>
      <c r="I1709" s="73"/>
      <c r="J1709" s="73"/>
    </row>
    <row r="1710" spans="1:10" ht="11.25">
      <c r="A1710" s="74"/>
      <c r="C1710" s="73"/>
      <c r="G1710" s="73"/>
      <c r="H1710" s="73"/>
      <c r="I1710" s="73"/>
      <c r="J1710" s="73"/>
    </row>
    <row r="1711" spans="1:10" ht="11.25">
      <c r="A1711" s="74"/>
      <c r="C1711" s="73"/>
      <c r="G1711" s="73"/>
      <c r="H1711" s="73"/>
      <c r="I1711" s="73"/>
      <c r="J1711" s="73"/>
    </row>
    <row r="1712" spans="1:10" ht="11.25">
      <c r="A1712" s="74"/>
      <c r="C1712" s="73"/>
      <c r="G1712" s="73"/>
      <c r="H1712" s="73"/>
      <c r="I1712" s="73"/>
      <c r="J1712" s="73"/>
    </row>
    <row r="1713" spans="1:10" ht="11.25">
      <c r="A1713" s="74"/>
      <c r="C1713" s="73"/>
      <c r="G1713" s="73"/>
      <c r="H1713" s="73"/>
      <c r="I1713" s="73"/>
      <c r="J1713" s="73"/>
    </row>
    <row r="1714" spans="1:10" ht="11.25">
      <c r="A1714" s="74"/>
      <c r="C1714" s="73"/>
      <c r="G1714" s="73"/>
      <c r="H1714" s="73"/>
      <c r="I1714" s="73"/>
      <c r="J1714" s="73"/>
    </row>
    <row r="1715" spans="1:10" ht="11.25">
      <c r="A1715" s="74"/>
      <c r="C1715" s="73"/>
      <c r="G1715" s="73"/>
      <c r="H1715" s="73"/>
      <c r="I1715" s="73"/>
      <c r="J1715" s="73"/>
    </row>
    <row r="1716" spans="1:10" ht="11.25">
      <c r="A1716" s="74"/>
      <c r="C1716" s="73"/>
      <c r="G1716" s="73"/>
      <c r="H1716" s="73"/>
      <c r="I1716" s="73"/>
      <c r="J1716" s="73"/>
    </row>
    <row r="1717" spans="1:10" ht="11.25">
      <c r="A1717" s="74"/>
      <c r="C1717" s="73"/>
      <c r="G1717" s="73"/>
      <c r="H1717" s="73"/>
      <c r="I1717" s="73"/>
      <c r="J1717" s="73"/>
    </row>
    <row r="1718" spans="1:10" ht="11.25">
      <c r="A1718" s="74"/>
      <c r="C1718" s="73"/>
      <c r="G1718" s="73"/>
      <c r="H1718" s="73"/>
      <c r="I1718" s="73"/>
      <c r="J1718" s="73"/>
    </row>
    <row r="1719" spans="1:10" ht="11.25">
      <c r="A1719" s="74"/>
      <c r="C1719" s="73"/>
      <c r="G1719" s="73"/>
      <c r="H1719" s="73"/>
      <c r="I1719" s="73"/>
      <c r="J1719" s="73"/>
    </row>
    <row r="1720" spans="1:10" ht="11.25">
      <c r="A1720" s="74"/>
      <c r="C1720" s="73"/>
      <c r="G1720" s="73"/>
      <c r="H1720" s="73"/>
      <c r="I1720" s="73"/>
      <c r="J1720" s="73"/>
    </row>
    <row r="1721" spans="1:10" ht="11.25">
      <c r="A1721" s="74"/>
      <c r="C1721" s="73"/>
      <c r="G1721" s="73"/>
      <c r="H1721" s="73"/>
      <c r="I1721" s="73"/>
      <c r="J1721" s="73"/>
    </row>
    <row r="1722" spans="1:10" ht="11.25">
      <c r="A1722" s="74"/>
      <c r="C1722" s="73"/>
      <c r="G1722" s="73"/>
      <c r="H1722" s="73"/>
      <c r="I1722" s="73"/>
      <c r="J1722" s="73"/>
    </row>
    <row r="1723" spans="1:10" ht="11.25">
      <c r="A1723" s="74"/>
      <c r="C1723" s="73"/>
      <c r="G1723" s="73"/>
      <c r="H1723" s="73"/>
      <c r="I1723" s="73"/>
      <c r="J1723" s="73"/>
    </row>
    <row r="1724" spans="1:10" ht="11.25">
      <c r="A1724" s="74"/>
      <c r="C1724" s="73"/>
      <c r="G1724" s="73"/>
      <c r="H1724" s="73"/>
      <c r="I1724" s="73"/>
      <c r="J1724" s="73"/>
    </row>
    <row r="1725" spans="1:10" ht="11.25">
      <c r="A1725" s="74"/>
      <c r="C1725" s="73"/>
      <c r="G1725" s="73"/>
      <c r="H1725" s="73"/>
      <c r="I1725" s="73"/>
      <c r="J1725" s="73"/>
    </row>
    <row r="1726" spans="1:10" ht="11.25">
      <c r="A1726" s="74"/>
      <c r="C1726" s="73"/>
      <c r="G1726" s="73"/>
      <c r="H1726" s="73"/>
      <c r="I1726" s="73"/>
      <c r="J1726" s="73"/>
    </row>
    <row r="1727" spans="1:10" ht="11.25">
      <c r="A1727" s="74"/>
      <c r="C1727" s="73"/>
      <c r="G1727" s="73"/>
      <c r="H1727" s="73"/>
      <c r="I1727" s="73"/>
      <c r="J1727" s="73"/>
    </row>
    <row r="1728" spans="1:10" ht="11.25">
      <c r="A1728" s="74"/>
      <c r="C1728" s="73"/>
      <c r="G1728" s="73"/>
      <c r="H1728" s="73"/>
      <c r="I1728" s="73"/>
      <c r="J1728" s="73"/>
    </row>
    <row r="1729" spans="1:10" ht="11.25">
      <c r="A1729" s="74"/>
      <c r="C1729" s="73"/>
      <c r="G1729" s="73"/>
      <c r="H1729" s="73"/>
      <c r="I1729" s="73"/>
      <c r="J1729" s="73"/>
    </row>
    <row r="1730" spans="1:10" ht="11.25">
      <c r="A1730" s="74"/>
      <c r="C1730" s="73"/>
      <c r="G1730" s="73"/>
      <c r="H1730" s="73"/>
      <c r="I1730" s="73"/>
      <c r="J1730" s="73"/>
    </row>
    <row r="1731" spans="1:10" ht="11.25">
      <c r="A1731" s="74"/>
      <c r="C1731" s="73"/>
      <c r="G1731" s="73"/>
      <c r="H1731" s="73"/>
      <c r="I1731" s="73"/>
      <c r="J1731" s="73"/>
    </row>
    <row r="1732" spans="1:10" ht="11.25">
      <c r="A1732" s="74"/>
      <c r="C1732" s="73"/>
      <c r="G1732" s="73"/>
      <c r="H1732" s="73"/>
      <c r="I1732" s="73"/>
      <c r="J1732" s="73"/>
    </row>
    <row r="1733" spans="1:10" ht="11.25">
      <c r="A1733" s="74"/>
      <c r="C1733" s="73"/>
      <c r="G1733" s="73"/>
      <c r="H1733" s="73"/>
      <c r="I1733" s="73"/>
      <c r="J1733" s="73"/>
    </row>
    <row r="1734" spans="1:10" ht="11.25">
      <c r="A1734" s="74"/>
      <c r="C1734" s="73"/>
      <c r="G1734" s="73"/>
      <c r="H1734" s="73"/>
      <c r="I1734" s="73"/>
      <c r="J1734" s="73"/>
    </row>
    <row r="1735" spans="1:10" ht="11.25">
      <c r="A1735" s="74"/>
      <c r="C1735" s="73"/>
      <c r="G1735" s="73"/>
      <c r="H1735" s="73"/>
      <c r="I1735" s="73"/>
      <c r="J1735" s="73"/>
    </row>
    <row r="1736" spans="1:10" ht="11.25">
      <c r="A1736" s="74"/>
      <c r="C1736" s="73"/>
      <c r="G1736" s="73"/>
      <c r="H1736" s="73"/>
      <c r="I1736" s="73"/>
      <c r="J1736" s="73"/>
    </row>
    <row r="1737" spans="1:10" ht="11.25">
      <c r="A1737" s="74"/>
      <c r="C1737" s="73"/>
      <c r="G1737" s="73"/>
      <c r="H1737" s="73"/>
      <c r="I1737" s="73"/>
      <c r="J1737" s="73"/>
    </row>
    <row r="1738" spans="1:10" ht="11.25">
      <c r="A1738" s="74"/>
      <c r="C1738" s="73"/>
      <c r="G1738" s="73"/>
      <c r="H1738" s="73"/>
      <c r="I1738" s="73"/>
      <c r="J1738" s="73"/>
    </row>
    <row r="1739" spans="1:10" ht="11.25">
      <c r="A1739" s="74"/>
      <c r="C1739" s="73"/>
      <c r="G1739" s="73"/>
      <c r="H1739" s="73"/>
      <c r="I1739" s="73"/>
      <c r="J1739" s="73"/>
    </row>
    <row r="1740" spans="1:10" ht="11.25">
      <c r="A1740" s="74"/>
      <c r="C1740" s="73"/>
      <c r="G1740" s="73"/>
      <c r="H1740" s="73"/>
      <c r="I1740" s="73"/>
      <c r="J1740" s="73"/>
    </row>
    <row r="1741" spans="1:10" ht="11.25">
      <c r="A1741" s="74"/>
      <c r="C1741" s="73"/>
      <c r="G1741" s="73"/>
      <c r="H1741" s="73"/>
      <c r="I1741" s="73"/>
      <c r="J1741" s="73"/>
    </row>
    <row r="1742" spans="1:10" ht="11.25">
      <c r="A1742" s="74"/>
      <c r="C1742" s="73"/>
      <c r="G1742" s="73"/>
      <c r="H1742" s="73"/>
      <c r="I1742" s="73"/>
      <c r="J1742" s="73"/>
    </row>
    <row r="1743" spans="1:10" ht="11.25">
      <c r="A1743" s="74"/>
      <c r="C1743" s="73"/>
      <c r="G1743" s="73"/>
      <c r="H1743" s="73"/>
      <c r="I1743" s="73"/>
      <c r="J1743" s="73"/>
    </row>
    <row r="1744" spans="1:10" ht="11.25">
      <c r="A1744" s="74"/>
      <c r="C1744" s="73"/>
      <c r="G1744" s="73"/>
      <c r="H1744" s="73"/>
      <c r="I1744" s="73"/>
      <c r="J1744" s="73"/>
    </row>
    <row r="1745" spans="1:10" ht="11.25">
      <c r="A1745" s="74"/>
      <c r="C1745" s="73"/>
      <c r="G1745" s="73"/>
      <c r="H1745" s="73"/>
      <c r="I1745" s="73"/>
      <c r="J1745" s="73"/>
    </row>
    <row r="1746" spans="1:10" ht="11.25">
      <c r="A1746" s="74"/>
      <c r="C1746" s="73"/>
      <c r="G1746" s="73"/>
      <c r="H1746" s="73"/>
      <c r="I1746" s="73"/>
      <c r="J1746" s="73"/>
    </row>
    <row r="1747" spans="1:10" ht="11.25">
      <c r="A1747" s="74"/>
      <c r="C1747" s="73"/>
      <c r="G1747" s="73"/>
      <c r="H1747" s="73"/>
      <c r="I1747" s="73"/>
      <c r="J1747" s="73"/>
    </row>
    <row r="1748" spans="1:10" ht="11.25">
      <c r="A1748" s="74"/>
      <c r="C1748" s="73"/>
      <c r="G1748" s="73"/>
      <c r="H1748" s="73"/>
      <c r="I1748" s="73"/>
      <c r="J1748" s="73"/>
    </row>
    <row r="1749" spans="1:10" ht="11.25">
      <c r="A1749" s="74"/>
      <c r="C1749" s="73"/>
      <c r="G1749" s="73"/>
      <c r="H1749" s="73"/>
      <c r="I1749" s="73"/>
      <c r="J1749" s="73"/>
    </row>
    <row r="1750" spans="1:10" ht="11.25">
      <c r="A1750" s="74"/>
      <c r="C1750" s="73"/>
      <c r="G1750" s="73"/>
      <c r="H1750" s="73"/>
      <c r="I1750" s="73"/>
      <c r="J1750" s="73"/>
    </row>
    <row r="1751" spans="1:10" ht="11.25">
      <c r="A1751" s="74"/>
      <c r="C1751" s="73"/>
      <c r="G1751" s="73"/>
      <c r="H1751" s="73"/>
      <c r="I1751" s="73"/>
      <c r="J1751" s="73"/>
    </row>
    <row r="1752" spans="1:10" ht="11.25">
      <c r="A1752" s="74"/>
      <c r="C1752" s="73"/>
      <c r="G1752" s="73"/>
      <c r="H1752" s="73"/>
      <c r="I1752" s="73"/>
      <c r="J1752" s="73"/>
    </row>
    <row r="1753" spans="1:10" ht="11.25">
      <c r="A1753" s="74"/>
      <c r="C1753" s="73"/>
      <c r="G1753" s="73"/>
      <c r="H1753" s="73"/>
      <c r="I1753" s="73"/>
      <c r="J1753" s="73"/>
    </row>
    <row r="1754" spans="1:10" ht="11.25">
      <c r="A1754" s="74"/>
      <c r="C1754" s="73"/>
      <c r="G1754" s="73"/>
      <c r="H1754" s="73"/>
      <c r="I1754" s="73"/>
      <c r="J1754" s="73"/>
    </row>
    <row r="1755" spans="1:10" ht="11.25">
      <c r="A1755" s="74"/>
      <c r="C1755" s="73"/>
      <c r="G1755" s="73"/>
      <c r="H1755" s="73"/>
      <c r="I1755" s="73"/>
      <c r="J1755" s="73"/>
    </row>
    <row r="1756" spans="1:10" ht="11.25">
      <c r="A1756" s="74"/>
      <c r="C1756" s="73"/>
      <c r="G1756" s="73"/>
      <c r="H1756" s="73"/>
      <c r="I1756" s="73"/>
      <c r="J1756" s="73"/>
    </row>
    <row r="1757" spans="1:10" ht="11.25">
      <c r="A1757" s="74"/>
      <c r="C1757" s="73"/>
      <c r="G1757" s="73"/>
      <c r="H1757" s="73"/>
      <c r="I1757" s="73"/>
      <c r="J1757" s="73"/>
    </row>
    <row r="1758" spans="1:10" ht="11.25">
      <c r="A1758" s="74"/>
      <c r="C1758" s="73"/>
      <c r="G1758" s="73"/>
      <c r="H1758" s="73"/>
      <c r="I1758" s="73"/>
      <c r="J1758" s="73"/>
    </row>
    <row r="1759" spans="1:10" ht="11.25">
      <c r="A1759" s="74"/>
      <c r="C1759" s="73"/>
      <c r="G1759" s="73"/>
      <c r="H1759" s="73"/>
      <c r="I1759" s="73"/>
      <c r="J1759" s="73"/>
    </row>
    <row r="1760" spans="1:10" ht="11.25">
      <c r="A1760" s="74"/>
      <c r="C1760" s="73"/>
      <c r="G1760" s="73"/>
      <c r="H1760" s="73"/>
      <c r="I1760" s="73"/>
      <c r="J1760" s="73"/>
    </row>
    <row r="1761" spans="1:10" ht="11.25">
      <c r="A1761" s="74"/>
      <c r="C1761" s="73"/>
      <c r="G1761" s="73"/>
      <c r="H1761" s="73"/>
      <c r="I1761" s="73"/>
      <c r="J1761" s="73"/>
    </row>
    <row r="1762" spans="1:10" ht="11.25">
      <c r="A1762" s="74"/>
      <c r="C1762" s="73"/>
      <c r="G1762" s="73"/>
      <c r="H1762" s="73"/>
      <c r="I1762" s="73"/>
      <c r="J1762" s="73"/>
    </row>
    <row r="1763" spans="1:10" ht="11.25">
      <c r="A1763" s="74"/>
      <c r="C1763" s="73"/>
      <c r="G1763" s="73"/>
      <c r="H1763" s="73"/>
      <c r="I1763" s="73"/>
      <c r="J1763" s="73"/>
    </row>
    <row r="1764" spans="1:10" ht="11.25">
      <c r="A1764" s="74"/>
      <c r="C1764" s="73"/>
      <c r="G1764" s="73"/>
      <c r="H1764" s="73"/>
      <c r="I1764" s="73"/>
      <c r="J1764" s="73"/>
    </row>
    <row r="1765" spans="1:10" ht="11.25">
      <c r="A1765" s="74"/>
      <c r="C1765" s="73"/>
      <c r="G1765" s="73"/>
      <c r="H1765" s="73"/>
      <c r="I1765" s="73"/>
      <c r="J1765" s="73"/>
    </row>
    <row r="1766" spans="1:10" ht="11.25">
      <c r="A1766" s="74"/>
      <c r="C1766" s="73"/>
      <c r="G1766" s="73"/>
      <c r="H1766" s="73"/>
      <c r="I1766" s="73"/>
      <c r="J1766" s="73"/>
    </row>
    <row r="1767" spans="1:10" ht="11.25">
      <c r="A1767" s="74"/>
      <c r="C1767" s="73"/>
      <c r="G1767" s="73"/>
      <c r="H1767" s="73"/>
      <c r="I1767" s="73"/>
      <c r="J1767" s="73"/>
    </row>
    <row r="1768" spans="1:10" ht="11.25">
      <c r="A1768" s="74"/>
      <c r="C1768" s="73"/>
      <c r="G1768" s="73"/>
      <c r="H1768" s="73"/>
      <c r="I1768" s="73"/>
      <c r="J1768" s="73"/>
    </row>
    <row r="1769" spans="1:10" ht="11.25">
      <c r="A1769" s="74"/>
      <c r="C1769" s="73"/>
      <c r="G1769" s="73"/>
      <c r="H1769" s="73"/>
      <c r="I1769" s="73"/>
      <c r="J1769" s="73"/>
    </row>
    <row r="1770" spans="1:10" ht="11.25">
      <c r="A1770" s="74"/>
      <c r="C1770" s="73"/>
      <c r="G1770" s="73"/>
      <c r="H1770" s="73"/>
      <c r="I1770" s="73"/>
      <c r="J1770" s="73"/>
    </row>
    <row r="1771" spans="1:10" ht="11.25">
      <c r="A1771" s="74"/>
      <c r="C1771" s="73"/>
      <c r="G1771" s="73"/>
      <c r="H1771" s="73"/>
      <c r="I1771" s="73"/>
      <c r="J1771" s="73"/>
    </row>
    <row r="1772" spans="1:10" ht="11.25">
      <c r="A1772" s="74"/>
      <c r="C1772" s="73"/>
      <c r="G1772" s="73"/>
      <c r="H1772" s="73"/>
      <c r="I1772" s="73"/>
      <c r="J1772" s="73"/>
    </row>
    <row r="1773" spans="1:10" ht="11.25">
      <c r="A1773" s="74"/>
      <c r="C1773" s="73"/>
      <c r="G1773" s="73"/>
      <c r="H1773" s="73"/>
      <c r="I1773" s="73"/>
      <c r="J1773" s="73"/>
    </row>
    <row r="1774" spans="1:10" ht="11.25">
      <c r="A1774" s="74"/>
      <c r="C1774" s="73"/>
      <c r="G1774" s="73"/>
      <c r="H1774" s="73"/>
      <c r="I1774" s="73"/>
      <c r="J1774" s="73"/>
    </row>
    <row r="1775" spans="1:10" ht="11.25">
      <c r="A1775" s="74"/>
      <c r="C1775" s="73"/>
      <c r="G1775" s="73"/>
      <c r="H1775" s="73"/>
      <c r="I1775" s="73"/>
      <c r="J1775" s="73"/>
    </row>
    <row r="1776" spans="1:10" ht="11.25">
      <c r="A1776" s="74"/>
      <c r="C1776" s="73"/>
      <c r="G1776" s="73"/>
      <c r="H1776" s="73"/>
      <c r="I1776" s="73"/>
      <c r="J1776" s="73"/>
    </row>
    <row r="1777" spans="1:10" ht="11.25">
      <c r="A1777" s="74"/>
      <c r="C1777" s="73"/>
      <c r="G1777" s="73"/>
      <c r="H1777" s="73"/>
      <c r="I1777" s="73"/>
      <c r="J1777" s="73"/>
    </row>
    <row r="1778" spans="1:10" ht="11.25">
      <c r="A1778" s="74"/>
      <c r="C1778" s="73"/>
      <c r="G1778" s="73"/>
      <c r="H1778" s="73"/>
      <c r="I1778" s="73"/>
      <c r="J1778" s="73"/>
    </row>
    <row r="1779" spans="1:10" ht="11.25">
      <c r="A1779" s="74"/>
      <c r="C1779" s="73"/>
      <c r="G1779" s="73"/>
      <c r="H1779" s="73"/>
      <c r="I1779" s="73"/>
      <c r="J1779" s="73"/>
    </row>
    <row r="1780" spans="1:10" ht="11.25">
      <c r="A1780" s="74"/>
      <c r="C1780" s="73"/>
      <c r="G1780" s="73"/>
      <c r="H1780" s="73"/>
      <c r="I1780" s="73"/>
      <c r="J1780" s="73"/>
    </row>
    <row r="1781" spans="1:10" ht="11.25">
      <c r="A1781" s="74"/>
      <c r="C1781" s="73"/>
      <c r="G1781" s="73"/>
      <c r="H1781" s="73"/>
      <c r="I1781" s="73"/>
      <c r="J1781" s="73"/>
    </row>
    <row r="1782" spans="1:10" ht="11.25">
      <c r="A1782" s="74"/>
      <c r="C1782" s="73"/>
      <c r="G1782" s="73"/>
      <c r="H1782" s="73"/>
      <c r="I1782" s="73"/>
      <c r="J1782" s="73"/>
    </row>
    <row r="1783" spans="1:10" ht="11.25">
      <c r="A1783" s="74"/>
      <c r="C1783" s="73"/>
      <c r="G1783" s="73"/>
      <c r="H1783" s="73"/>
      <c r="I1783" s="73"/>
      <c r="J1783" s="73"/>
    </row>
    <row r="1784" spans="1:10" ht="11.25">
      <c r="A1784" s="74"/>
      <c r="C1784" s="73"/>
      <c r="G1784" s="73"/>
      <c r="H1784" s="73"/>
      <c r="I1784" s="73"/>
      <c r="J1784" s="73"/>
    </row>
    <row r="1785" spans="1:10" ht="11.25">
      <c r="A1785" s="74"/>
      <c r="C1785" s="73"/>
      <c r="G1785" s="73"/>
      <c r="H1785" s="73"/>
      <c r="I1785" s="73"/>
      <c r="J1785" s="73"/>
    </row>
    <row r="1786" spans="1:10" ht="11.25">
      <c r="A1786" s="74"/>
      <c r="C1786" s="73"/>
      <c r="G1786" s="73"/>
      <c r="H1786" s="73"/>
      <c r="I1786" s="73"/>
      <c r="J1786" s="73"/>
    </row>
    <row r="1787" spans="1:10" ht="11.25">
      <c r="A1787" s="74"/>
      <c r="C1787" s="73"/>
      <c r="G1787" s="73"/>
      <c r="H1787" s="73"/>
      <c r="I1787" s="73"/>
      <c r="J1787" s="73"/>
    </row>
    <row r="1788" spans="1:10" ht="11.25">
      <c r="A1788" s="74"/>
      <c r="C1788" s="73"/>
      <c r="G1788" s="73"/>
      <c r="H1788" s="73"/>
      <c r="I1788" s="73"/>
      <c r="J1788" s="73"/>
    </row>
    <row r="1789" spans="1:10" ht="11.25">
      <c r="A1789" s="74"/>
      <c r="C1789" s="73"/>
      <c r="G1789" s="73"/>
      <c r="H1789" s="73"/>
      <c r="I1789" s="73"/>
      <c r="J1789" s="73"/>
    </row>
    <row r="1790" spans="1:10" ht="11.25">
      <c r="A1790" s="74"/>
      <c r="C1790" s="73"/>
      <c r="G1790" s="73"/>
      <c r="H1790" s="73"/>
      <c r="I1790" s="73"/>
      <c r="J1790" s="73"/>
    </row>
    <row r="1791" spans="1:10" ht="11.25">
      <c r="A1791" s="74"/>
      <c r="C1791" s="73"/>
      <c r="G1791" s="73"/>
      <c r="H1791" s="73"/>
      <c r="I1791" s="73"/>
      <c r="J1791" s="73"/>
    </row>
    <row r="1792" spans="1:10" ht="11.25">
      <c r="A1792" s="74"/>
      <c r="C1792" s="73"/>
      <c r="G1792" s="73"/>
      <c r="H1792" s="73"/>
      <c r="I1792" s="73"/>
      <c r="J1792" s="73"/>
    </row>
    <row r="1793" spans="1:10" ht="11.25">
      <c r="A1793" s="74"/>
      <c r="C1793" s="73"/>
      <c r="G1793" s="73"/>
      <c r="H1793" s="73"/>
      <c r="I1793" s="73"/>
      <c r="J1793" s="73"/>
    </row>
    <row r="1794" spans="1:10" ht="11.25">
      <c r="A1794" s="74"/>
      <c r="C1794" s="73"/>
      <c r="G1794" s="73"/>
      <c r="H1794" s="73"/>
      <c r="I1794" s="73"/>
      <c r="J1794" s="73"/>
    </row>
    <row r="1795" spans="1:10" ht="11.25">
      <c r="A1795" s="74"/>
      <c r="C1795" s="73"/>
      <c r="G1795" s="73"/>
      <c r="H1795" s="73"/>
      <c r="I1795" s="73"/>
      <c r="J1795" s="73"/>
    </row>
    <row r="1796" spans="1:10" ht="11.25">
      <c r="A1796" s="74"/>
      <c r="C1796" s="73"/>
      <c r="G1796" s="73"/>
      <c r="H1796" s="73"/>
      <c r="I1796" s="73"/>
      <c r="J1796" s="73"/>
    </row>
    <row r="1797" spans="1:10" ht="11.25">
      <c r="A1797" s="74"/>
      <c r="C1797" s="73"/>
      <c r="G1797" s="73"/>
      <c r="H1797" s="73"/>
      <c r="I1797" s="73"/>
      <c r="J1797" s="73"/>
    </row>
    <row r="1798" spans="1:10" ht="11.25">
      <c r="A1798" s="74"/>
      <c r="C1798" s="73"/>
      <c r="G1798" s="73"/>
      <c r="H1798" s="73"/>
      <c r="I1798" s="73"/>
      <c r="J1798" s="73"/>
    </row>
    <row r="1799" spans="1:10" ht="11.25">
      <c r="A1799" s="74"/>
      <c r="C1799" s="73"/>
      <c r="G1799" s="73"/>
      <c r="H1799" s="73"/>
      <c r="I1799" s="73"/>
      <c r="J1799" s="73"/>
    </row>
    <row r="1800" spans="1:10" ht="11.25">
      <c r="A1800" s="74"/>
      <c r="C1800" s="73"/>
      <c r="G1800" s="73"/>
      <c r="H1800" s="73"/>
      <c r="I1800" s="73"/>
      <c r="J1800" s="73"/>
    </row>
    <row r="1801" spans="1:10" ht="11.25">
      <c r="A1801" s="74"/>
      <c r="C1801" s="73"/>
      <c r="G1801" s="73"/>
      <c r="H1801" s="73"/>
      <c r="I1801" s="73"/>
      <c r="J1801" s="73"/>
    </row>
    <row r="1802" spans="1:10" ht="11.25">
      <c r="A1802" s="74"/>
      <c r="C1802" s="73"/>
      <c r="G1802" s="73"/>
      <c r="H1802" s="73"/>
      <c r="I1802" s="73"/>
      <c r="J1802" s="73"/>
    </row>
    <row r="1803" spans="1:10" ht="11.25">
      <c r="A1803" s="74"/>
      <c r="C1803" s="73"/>
      <c r="G1803" s="73"/>
      <c r="H1803" s="73"/>
      <c r="I1803" s="73"/>
      <c r="J1803" s="73"/>
    </row>
    <row r="1804" spans="1:10" ht="11.25">
      <c r="A1804" s="74"/>
      <c r="C1804" s="73"/>
      <c r="G1804" s="73"/>
      <c r="H1804" s="73"/>
      <c r="I1804" s="73"/>
      <c r="J1804" s="73"/>
    </row>
    <row r="1805" spans="1:10" ht="11.25">
      <c r="A1805" s="74"/>
      <c r="C1805" s="73"/>
      <c r="G1805" s="73"/>
      <c r="H1805" s="73"/>
      <c r="I1805" s="73"/>
      <c r="J1805" s="73"/>
    </row>
    <row r="1806" spans="1:10" ht="11.25">
      <c r="A1806" s="74"/>
      <c r="C1806" s="73"/>
      <c r="G1806" s="73"/>
      <c r="H1806" s="73"/>
      <c r="I1806" s="73"/>
      <c r="J1806" s="73"/>
    </row>
    <row r="1807" spans="1:10" ht="11.25">
      <c r="A1807" s="74"/>
      <c r="C1807" s="73"/>
      <c r="G1807" s="73"/>
      <c r="H1807" s="73"/>
      <c r="I1807" s="73"/>
      <c r="J1807" s="73"/>
    </row>
    <row r="1808" spans="1:10" ht="11.25">
      <c r="A1808" s="74"/>
      <c r="C1808" s="73"/>
      <c r="G1808" s="73"/>
      <c r="H1808" s="73"/>
      <c r="I1808" s="73"/>
      <c r="J1808" s="73"/>
    </row>
    <row r="1809" spans="1:10" ht="11.25">
      <c r="A1809" s="74"/>
      <c r="C1809" s="73"/>
      <c r="G1809" s="73"/>
      <c r="H1809" s="73"/>
      <c r="I1809" s="73"/>
      <c r="J1809" s="73"/>
    </row>
    <row r="1810" spans="1:10" ht="11.25">
      <c r="A1810" s="74"/>
      <c r="C1810" s="73"/>
      <c r="G1810" s="73"/>
      <c r="H1810" s="73"/>
      <c r="I1810" s="73"/>
      <c r="J1810" s="73"/>
    </row>
    <row r="1811" spans="1:10" ht="11.25">
      <c r="A1811" s="74"/>
      <c r="C1811" s="73"/>
      <c r="G1811" s="73"/>
      <c r="H1811" s="73"/>
      <c r="I1811" s="73"/>
      <c r="J1811" s="73"/>
    </row>
    <row r="1812" spans="1:10" ht="11.25">
      <c r="A1812" s="74"/>
      <c r="C1812" s="73"/>
      <c r="G1812" s="73"/>
      <c r="H1812" s="73"/>
      <c r="I1812" s="73"/>
      <c r="J1812" s="73"/>
    </row>
    <row r="1813" spans="1:10" ht="11.25">
      <c r="A1813" s="74"/>
      <c r="C1813" s="73"/>
      <c r="G1813" s="73"/>
      <c r="H1813" s="73"/>
      <c r="I1813" s="73"/>
      <c r="J1813" s="73"/>
    </row>
    <row r="1814" spans="1:10" ht="11.25">
      <c r="A1814" s="74"/>
      <c r="C1814" s="73"/>
      <c r="G1814" s="73"/>
      <c r="H1814" s="73"/>
      <c r="I1814" s="73"/>
      <c r="J1814" s="73"/>
    </row>
    <row r="1815" spans="1:10" ht="11.25">
      <c r="A1815" s="74"/>
      <c r="C1815" s="73"/>
      <c r="G1815" s="73"/>
      <c r="H1815" s="73"/>
      <c r="I1815" s="73"/>
      <c r="J1815" s="73"/>
    </row>
    <row r="1816" spans="1:10" ht="11.25">
      <c r="A1816" s="74"/>
      <c r="C1816" s="73"/>
      <c r="G1816" s="73"/>
      <c r="H1816" s="73"/>
      <c r="I1816" s="73"/>
      <c r="J1816" s="73"/>
    </row>
    <row r="1817" spans="1:10" ht="11.25">
      <c r="A1817" s="74"/>
      <c r="C1817" s="73"/>
      <c r="G1817" s="73"/>
      <c r="H1817" s="73"/>
      <c r="I1817" s="73"/>
      <c r="J1817" s="73"/>
    </row>
    <row r="1818" spans="1:10" ht="11.25">
      <c r="A1818" s="74"/>
      <c r="C1818" s="73"/>
      <c r="G1818" s="73"/>
      <c r="H1818" s="73"/>
      <c r="I1818" s="73"/>
      <c r="J1818" s="73"/>
    </row>
    <row r="1819" spans="1:10" ht="11.25">
      <c r="A1819" s="74"/>
      <c r="C1819" s="73"/>
      <c r="G1819" s="73"/>
      <c r="H1819" s="73"/>
      <c r="I1819" s="73"/>
      <c r="J1819" s="73"/>
    </row>
    <row r="1820" spans="1:10" ht="11.25">
      <c r="A1820" s="74"/>
      <c r="C1820" s="73"/>
      <c r="G1820" s="73"/>
      <c r="H1820" s="73"/>
      <c r="I1820" s="73"/>
      <c r="J1820" s="73"/>
    </row>
    <row r="1821" spans="1:10" ht="11.25">
      <c r="A1821" s="74"/>
      <c r="C1821" s="73"/>
      <c r="G1821" s="73"/>
      <c r="H1821" s="73"/>
      <c r="I1821" s="73"/>
      <c r="J1821" s="73"/>
    </row>
    <row r="1822" spans="1:10" ht="11.25">
      <c r="A1822" s="74"/>
      <c r="C1822" s="73"/>
      <c r="G1822" s="73"/>
      <c r="H1822" s="73"/>
      <c r="I1822" s="73"/>
      <c r="J1822" s="73"/>
    </row>
    <row r="1823" spans="1:10" ht="11.25">
      <c r="A1823" s="74"/>
      <c r="C1823" s="73"/>
      <c r="G1823" s="73"/>
      <c r="H1823" s="73"/>
      <c r="I1823" s="73"/>
      <c r="J1823" s="73"/>
    </row>
    <row r="1824" spans="1:10" ht="11.25">
      <c r="A1824" s="74"/>
      <c r="C1824" s="73"/>
      <c r="G1824" s="73"/>
      <c r="H1824" s="73"/>
      <c r="I1824" s="73"/>
      <c r="J1824" s="73"/>
    </row>
    <row r="1825" spans="1:10" ht="11.25">
      <c r="A1825" s="74"/>
      <c r="C1825" s="73"/>
      <c r="G1825" s="73"/>
      <c r="H1825" s="73"/>
      <c r="I1825" s="73"/>
      <c r="J1825" s="73"/>
    </row>
    <row r="1826" spans="1:10" ht="11.25">
      <c r="A1826" s="74"/>
      <c r="C1826" s="73"/>
      <c r="G1826" s="73"/>
      <c r="H1826" s="73"/>
      <c r="I1826" s="73"/>
      <c r="J1826" s="73"/>
    </row>
    <row r="1827" spans="1:10" ht="11.25">
      <c r="A1827" s="74"/>
      <c r="C1827" s="73"/>
      <c r="G1827" s="73"/>
      <c r="H1827" s="73"/>
      <c r="I1827" s="73"/>
      <c r="J1827" s="73"/>
    </row>
    <row r="1828" spans="1:10" ht="11.25">
      <c r="A1828" s="74"/>
      <c r="C1828" s="73"/>
      <c r="G1828" s="73"/>
      <c r="H1828" s="73"/>
      <c r="I1828" s="73"/>
      <c r="J1828" s="73"/>
    </row>
    <row r="1829" spans="1:10" ht="11.25">
      <c r="A1829" s="74"/>
      <c r="C1829" s="73"/>
      <c r="G1829" s="73"/>
      <c r="H1829" s="73"/>
      <c r="I1829" s="73"/>
      <c r="J1829" s="73"/>
    </row>
    <row r="1830" spans="1:10" ht="11.25">
      <c r="A1830" s="74"/>
      <c r="C1830" s="73"/>
      <c r="G1830" s="73"/>
      <c r="H1830" s="73"/>
      <c r="I1830" s="73"/>
      <c r="J1830" s="73"/>
    </row>
    <row r="1831" spans="1:10" ht="11.25">
      <c r="A1831" s="74"/>
      <c r="C1831" s="73"/>
      <c r="G1831" s="73"/>
      <c r="H1831" s="73"/>
      <c r="I1831" s="73"/>
      <c r="J1831" s="73"/>
    </row>
    <row r="1832" spans="1:10" ht="11.25">
      <c r="A1832" s="74"/>
      <c r="C1832" s="73"/>
      <c r="G1832" s="73"/>
      <c r="H1832" s="73"/>
      <c r="I1832" s="73"/>
      <c r="J1832" s="73"/>
    </row>
    <row r="1833" spans="1:10" ht="11.25">
      <c r="A1833" s="74"/>
      <c r="C1833" s="73"/>
      <c r="G1833" s="73"/>
      <c r="H1833" s="73"/>
      <c r="I1833" s="73"/>
      <c r="J1833" s="73"/>
    </row>
    <row r="1834" spans="1:10" ht="11.25">
      <c r="A1834" s="74"/>
      <c r="C1834" s="73"/>
      <c r="G1834" s="73"/>
      <c r="H1834" s="73"/>
      <c r="I1834" s="73"/>
      <c r="J1834" s="73"/>
    </row>
    <row r="1835" spans="1:10" ht="11.25">
      <c r="A1835" s="74"/>
      <c r="C1835" s="73"/>
      <c r="G1835" s="73"/>
      <c r="H1835" s="73"/>
      <c r="I1835" s="73"/>
      <c r="J1835" s="73"/>
    </row>
    <row r="1836" spans="1:10" ht="11.25">
      <c r="A1836" s="74"/>
      <c r="C1836" s="73"/>
      <c r="G1836" s="73"/>
      <c r="H1836" s="73"/>
      <c r="I1836" s="73"/>
      <c r="J1836" s="73"/>
    </row>
    <row r="1837" spans="1:10" ht="11.25">
      <c r="A1837" s="74"/>
      <c r="C1837" s="73"/>
      <c r="G1837" s="73"/>
      <c r="H1837" s="73"/>
      <c r="I1837" s="73"/>
      <c r="J1837" s="73"/>
    </row>
    <row r="1838" spans="1:10" ht="11.25">
      <c r="A1838" s="74"/>
      <c r="C1838" s="73"/>
      <c r="G1838" s="73"/>
      <c r="H1838" s="73"/>
      <c r="I1838" s="73"/>
      <c r="J1838" s="73"/>
    </row>
    <row r="1839" spans="1:10" ht="11.25">
      <c r="A1839" s="74"/>
      <c r="C1839" s="73"/>
      <c r="G1839" s="73"/>
      <c r="H1839" s="73"/>
      <c r="I1839" s="73"/>
      <c r="J1839" s="73"/>
    </row>
    <row r="1840" spans="1:10" ht="11.25">
      <c r="A1840" s="74"/>
      <c r="C1840" s="73"/>
      <c r="G1840" s="73"/>
      <c r="H1840" s="73"/>
      <c r="I1840" s="73"/>
      <c r="J1840" s="73"/>
    </row>
    <row r="1841" spans="1:10" ht="11.25">
      <c r="A1841" s="74"/>
      <c r="C1841" s="73"/>
      <c r="G1841" s="73"/>
      <c r="H1841" s="73"/>
      <c r="I1841" s="73"/>
      <c r="J1841" s="73"/>
    </row>
    <row r="1842" spans="1:10" ht="11.25">
      <c r="A1842" s="74"/>
      <c r="C1842" s="73"/>
      <c r="G1842" s="73"/>
      <c r="H1842" s="73"/>
      <c r="I1842" s="73"/>
      <c r="J1842" s="73"/>
    </row>
    <row r="1843" spans="1:10" ht="11.25">
      <c r="A1843" s="74"/>
      <c r="C1843" s="73"/>
      <c r="G1843" s="73"/>
      <c r="H1843" s="73"/>
      <c r="I1843" s="73"/>
      <c r="J1843" s="73"/>
    </row>
    <row r="1844" spans="1:10" ht="11.25">
      <c r="A1844" s="74"/>
      <c r="C1844" s="73"/>
      <c r="G1844" s="73"/>
      <c r="H1844" s="73"/>
      <c r="I1844" s="73"/>
      <c r="J1844" s="73"/>
    </row>
    <row r="1845" spans="1:10" ht="11.25">
      <c r="A1845" s="74"/>
      <c r="C1845" s="73"/>
      <c r="G1845" s="73"/>
      <c r="H1845" s="73"/>
      <c r="I1845" s="73"/>
      <c r="J1845" s="73"/>
    </row>
    <row r="1846" spans="1:10" ht="11.25">
      <c r="A1846" s="74"/>
      <c r="C1846" s="73"/>
      <c r="G1846" s="73"/>
      <c r="H1846" s="73"/>
      <c r="I1846" s="73"/>
      <c r="J1846" s="73"/>
    </row>
    <row r="1847" spans="1:10" ht="11.25">
      <c r="A1847" s="74"/>
      <c r="C1847" s="73"/>
      <c r="G1847" s="73"/>
      <c r="H1847" s="73"/>
      <c r="I1847" s="73"/>
      <c r="J1847" s="73"/>
    </row>
    <row r="1848" spans="1:10" ht="11.25">
      <c r="A1848" s="74"/>
      <c r="C1848" s="73"/>
      <c r="G1848" s="73"/>
      <c r="H1848" s="73"/>
      <c r="I1848" s="73"/>
      <c r="J1848" s="73"/>
    </row>
    <row r="1849" spans="1:10" ht="11.25">
      <c r="A1849" s="74"/>
      <c r="C1849" s="73"/>
      <c r="G1849" s="73"/>
      <c r="H1849" s="73"/>
      <c r="I1849" s="73"/>
      <c r="J1849" s="73"/>
    </row>
    <row r="1850" spans="1:10" ht="11.25">
      <c r="A1850" s="74"/>
      <c r="C1850" s="73"/>
      <c r="G1850" s="73"/>
      <c r="H1850" s="73"/>
      <c r="I1850" s="73"/>
      <c r="J1850" s="73"/>
    </row>
    <row r="1851" spans="1:10" ht="11.25">
      <c r="A1851" s="74"/>
      <c r="C1851" s="73"/>
      <c r="G1851" s="73"/>
      <c r="H1851" s="73"/>
      <c r="I1851" s="73"/>
      <c r="J1851" s="73"/>
    </row>
    <row r="1852" spans="1:10" ht="11.25">
      <c r="A1852" s="74"/>
      <c r="C1852" s="73"/>
      <c r="G1852" s="73"/>
      <c r="H1852" s="73"/>
      <c r="I1852" s="73"/>
      <c r="J1852" s="73"/>
    </row>
    <row r="1853" spans="1:10" ht="11.25">
      <c r="A1853" s="74"/>
      <c r="C1853" s="73"/>
      <c r="G1853" s="73"/>
      <c r="H1853" s="73"/>
      <c r="I1853" s="73"/>
      <c r="J1853" s="73"/>
    </row>
    <row r="1854" spans="1:10" ht="11.25">
      <c r="A1854" s="74"/>
      <c r="C1854" s="73"/>
      <c r="G1854" s="73"/>
      <c r="H1854" s="73"/>
      <c r="I1854" s="73"/>
      <c r="J1854" s="73"/>
    </row>
    <row r="1855" spans="1:10" ht="11.25">
      <c r="A1855" s="74"/>
      <c r="C1855" s="73"/>
      <c r="G1855" s="73"/>
      <c r="H1855" s="73"/>
      <c r="I1855" s="73"/>
      <c r="J1855" s="73"/>
    </row>
    <row r="1856" spans="1:10" ht="11.25">
      <c r="A1856" s="74"/>
      <c r="C1856" s="73"/>
      <c r="G1856" s="73"/>
      <c r="H1856" s="73"/>
      <c r="I1856" s="73"/>
      <c r="J1856" s="73"/>
    </row>
    <row r="1857" spans="1:10" ht="11.25">
      <c r="A1857" s="74"/>
      <c r="C1857" s="73"/>
      <c r="G1857" s="73"/>
      <c r="H1857" s="73"/>
      <c r="I1857" s="73"/>
      <c r="J1857" s="73"/>
    </row>
    <row r="1858" spans="1:10" ht="11.25">
      <c r="A1858" s="74"/>
      <c r="C1858" s="73"/>
      <c r="G1858" s="73"/>
      <c r="H1858" s="73"/>
      <c r="I1858" s="73"/>
      <c r="J1858" s="73"/>
    </row>
    <row r="1859" spans="1:10" ht="11.25">
      <c r="A1859" s="74"/>
      <c r="C1859" s="73"/>
      <c r="G1859" s="73"/>
      <c r="H1859" s="73"/>
      <c r="I1859" s="73"/>
      <c r="J1859" s="73"/>
    </row>
    <row r="1860" spans="1:10" ht="11.25">
      <c r="A1860" s="74"/>
      <c r="C1860" s="73"/>
      <c r="G1860" s="73"/>
      <c r="H1860" s="73"/>
      <c r="I1860" s="73"/>
      <c r="J1860" s="73"/>
    </row>
    <row r="1861" spans="1:10" ht="11.25">
      <c r="A1861" s="74"/>
      <c r="C1861" s="73"/>
      <c r="G1861" s="73"/>
      <c r="H1861" s="73"/>
      <c r="I1861" s="73"/>
      <c r="J1861" s="73"/>
    </row>
    <row r="1862" spans="1:10" ht="11.25">
      <c r="A1862" s="74"/>
      <c r="C1862" s="73"/>
      <c r="G1862" s="73"/>
      <c r="H1862" s="73"/>
      <c r="I1862" s="73"/>
      <c r="J1862" s="73"/>
    </row>
    <row r="1863" spans="1:10" ht="11.25">
      <c r="A1863" s="74"/>
      <c r="C1863" s="73"/>
      <c r="G1863" s="73"/>
      <c r="H1863" s="73"/>
      <c r="I1863" s="73"/>
      <c r="J1863" s="73"/>
    </row>
    <row r="1864" spans="1:10" ht="11.25">
      <c r="A1864" s="74"/>
      <c r="C1864" s="73"/>
      <c r="G1864" s="73"/>
      <c r="H1864" s="73"/>
      <c r="I1864" s="73"/>
      <c r="J1864" s="73"/>
    </row>
    <row r="1865" spans="1:10" ht="11.25">
      <c r="A1865" s="74"/>
      <c r="C1865" s="73"/>
      <c r="G1865" s="73"/>
      <c r="H1865" s="73"/>
      <c r="I1865" s="73"/>
      <c r="J1865" s="73"/>
    </row>
    <row r="1866" spans="1:10" ht="11.25">
      <c r="A1866" s="74"/>
      <c r="C1866" s="73"/>
      <c r="G1866" s="73"/>
      <c r="H1866" s="73"/>
      <c r="I1866" s="73"/>
      <c r="J1866" s="73"/>
    </row>
    <row r="1867" spans="1:10" ht="11.25">
      <c r="A1867" s="74"/>
      <c r="C1867" s="73"/>
      <c r="G1867" s="73"/>
      <c r="H1867" s="73"/>
      <c r="I1867" s="73"/>
      <c r="J1867" s="73"/>
    </row>
    <row r="1868" spans="1:10" ht="11.25">
      <c r="A1868" s="74"/>
      <c r="C1868" s="73"/>
      <c r="G1868" s="73"/>
      <c r="H1868" s="73"/>
      <c r="I1868" s="73"/>
      <c r="J1868" s="73"/>
    </row>
    <row r="1869" spans="1:10" ht="11.25">
      <c r="A1869" s="74"/>
      <c r="C1869" s="73"/>
      <c r="G1869" s="73"/>
      <c r="H1869" s="73"/>
      <c r="I1869" s="73"/>
      <c r="J1869" s="73"/>
    </row>
    <row r="1870" spans="1:10" ht="11.25">
      <c r="A1870" s="74"/>
      <c r="C1870" s="73"/>
      <c r="G1870" s="73"/>
      <c r="H1870" s="73"/>
      <c r="I1870" s="73"/>
      <c r="J1870" s="73"/>
    </row>
    <row r="1871" spans="1:10" ht="11.25">
      <c r="A1871" s="74"/>
      <c r="C1871" s="73"/>
      <c r="G1871" s="73"/>
      <c r="H1871" s="73"/>
      <c r="I1871" s="73"/>
      <c r="J1871" s="73"/>
    </row>
    <row r="1872" spans="1:10" ht="11.25">
      <c r="A1872" s="74"/>
      <c r="C1872" s="73"/>
      <c r="G1872" s="73"/>
      <c r="H1872" s="73"/>
      <c r="I1872" s="73"/>
      <c r="J1872" s="73"/>
    </row>
    <row r="1873" spans="1:10" ht="11.25">
      <c r="A1873" s="74"/>
      <c r="C1873" s="73"/>
      <c r="G1873" s="73"/>
      <c r="H1873" s="73"/>
      <c r="I1873" s="73"/>
      <c r="J1873" s="73"/>
    </row>
    <row r="1874" spans="1:10" ht="11.25">
      <c r="A1874" s="74"/>
      <c r="C1874" s="73"/>
      <c r="G1874" s="73"/>
      <c r="H1874" s="73"/>
      <c r="I1874" s="73"/>
      <c r="J1874" s="73"/>
    </row>
    <row r="1875" spans="1:10" ht="11.25">
      <c r="A1875" s="74"/>
      <c r="C1875" s="73"/>
      <c r="G1875" s="73"/>
      <c r="H1875" s="73"/>
      <c r="I1875" s="73"/>
      <c r="J1875" s="73"/>
    </row>
    <row r="1876" spans="1:10" ht="11.25">
      <c r="A1876" s="74"/>
      <c r="C1876" s="73"/>
      <c r="G1876" s="73"/>
      <c r="H1876" s="73"/>
      <c r="I1876" s="73"/>
      <c r="J1876" s="73"/>
    </row>
    <row r="1877" spans="1:10" ht="11.25">
      <c r="A1877" s="74"/>
      <c r="C1877" s="73"/>
      <c r="G1877" s="73"/>
      <c r="H1877" s="73"/>
      <c r="I1877" s="73"/>
      <c r="J1877" s="73"/>
    </row>
    <row r="1878" spans="1:10" ht="11.25">
      <c r="A1878" s="74"/>
      <c r="C1878" s="73"/>
      <c r="G1878" s="73"/>
      <c r="H1878" s="73"/>
      <c r="I1878" s="73"/>
      <c r="J1878" s="73"/>
    </row>
    <row r="1879" spans="1:10" ht="11.25">
      <c r="A1879" s="74"/>
      <c r="C1879" s="73"/>
      <c r="G1879" s="73"/>
      <c r="H1879" s="73"/>
      <c r="I1879" s="73"/>
      <c r="J1879" s="73"/>
    </row>
    <row r="1880" spans="1:10" ht="11.25">
      <c r="A1880" s="74"/>
      <c r="C1880" s="73"/>
      <c r="G1880" s="73"/>
      <c r="H1880" s="73"/>
      <c r="I1880" s="73"/>
      <c r="J1880" s="73"/>
    </row>
    <row r="1881" spans="1:10" ht="11.25">
      <c r="A1881" s="74"/>
      <c r="C1881" s="73"/>
      <c r="G1881" s="73"/>
      <c r="H1881" s="73"/>
      <c r="I1881" s="73"/>
      <c r="J1881" s="73"/>
    </row>
    <row r="1882" spans="1:10" ht="11.25">
      <c r="A1882" s="74"/>
      <c r="C1882" s="73"/>
      <c r="G1882" s="73"/>
      <c r="H1882" s="73"/>
      <c r="I1882" s="73"/>
      <c r="J1882" s="73"/>
    </row>
    <row r="1883" spans="1:10" ht="11.25">
      <c r="A1883" s="74"/>
      <c r="C1883" s="73"/>
      <c r="G1883" s="73"/>
      <c r="H1883" s="73"/>
      <c r="I1883" s="73"/>
      <c r="J1883" s="73"/>
    </row>
    <row r="1884" spans="1:10" ht="11.25">
      <c r="A1884" s="74"/>
      <c r="C1884" s="73"/>
      <c r="G1884" s="73"/>
      <c r="H1884" s="73"/>
      <c r="I1884" s="73"/>
      <c r="J1884" s="73"/>
    </row>
    <row r="1885" spans="1:10" ht="11.25">
      <c r="A1885" s="74"/>
      <c r="C1885" s="73"/>
      <c r="G1885" s="73"/>
      <c r="H1885" s="73"/>
      <c r="I1885" s="73"/>
      <c r="J1885" s="73"/>
    </row>
    <row r="1886" spans="1:10" ht="11.25">
      <c r="A1886" s="74"/>
      <c r="C1886" s="73"/>
      <c r="G1886" s="73"/>
      <c r="H1886" s="73"/>
      <c r="I1886" s="73"/>
      <c r="J1886" s="73"/>
    </row>
    <row r="1887" spans="1:10" ht="11.25">
      <c r="A1887" s="74"/>
      <c r="C1887" s="73"/>
      <c r="G1887" s="73"/>
      <c r="H1887" s="73"/>
      <c r="I1887" s="73"/>
      <c r="J1887" s="73"/>
    </row>
    <row r="1888" spans="1:10" ht="11.25">
      <c r="A1888" s="74"/>
      <c r="C1888" s="73"/>
      <c r="G1888" s="73"/>
      <c r="H1888" s="73"/>
      <c r="I1888" s="73"/>
      <c r="J1888" s="73"/>
    </row>
    <row r="1889" spans="1:10" ht="11.25">
      <c r="A1889" s="74"/>
      <c r="C1889" s="73"/>
      <c r="G1889" s="73"/>
      <c r="H1889" s="73"/>
      <c r="I1889" s="73"/>
      <c r="J1889" s="73"/>
    </row>
    <row r="1890" spans="1:10" ht="11.25">
      <c r="A1890" s="74"/>
      <c r="C1890" s="73"/>
      <c r="G1890" s="73"/>
      <c r="H1890" s="73"/>
      <c r="I1890" s="73"/>
      <c r="J1890" s="73"/>
    </row>
    <row r="1891" spans="1:10" ht="11.25">
      <c r="A1891" s="74"/>
      <c r="C1891" s="73"/>
      <c r="G1891" s="73"/>
      <c r="H1891" s="73"/>
      <c r="I1891" s="73"/>
      <c r="J1891" s="73"/>
    </row>
    <row r="1892" spans="1:10" ht="11.25">
      <c r="A1892" s="74"/>
      <c r="C1892" s="73"/>
      <c r="G1892" s="73"/>
      <c r="H1892" s="73"/>
      <c r="I1892" s="73"/>
      <c r="J1892" s="73"/>
    </row>
    <row r="1893" spans="1:10" ht="11.25">
      <c r="A1893" s="74"/>
      <c r="C1893" s="73"/>
      <c r="G1893" s="73"/>
      <c r="H1893" s="73"/>
      <c r="I1893" s="73"/>
      <c r="J1893" s="73"/>
    </row>
    <row r="1894" spans="1:10" ht="11.25">
      <c r="A1894" s="74"/>
      <c r="C1894" s="73"/>
      <c r="G1894" s="73"/>
      <c r="H1894" s="73"/>
      <c r="I1894" s="73"/>
      <c r="J1894" s="73"/>
    </row>
    <row r="1895" spans="1:10" ht="11.25">
      <c r="A1895" s="74"/>
      <c r="C1895" s="73"/>
      <c r="G1895" s="73"/>
      <c r="H1895" s="73"/>
      <c r="I1895" s="73"/>
      <c r="J1895" s="73"/>
    </row>
    <row r="1896" spans="1:10" ht="11.25">
      <c r="A1896" s="74"/>
      <c r="C1896" s="73"/>
      <c r="G1896" s="73"/>
      <c r="H1896" s="73"/>
      <c r="I1896" s="73"/>
      <c r="J1896" s="73"/>
    </row>
    <row r="1897" spans="1:10" ht="11.25">
      <c r="A1897" s="74"/>
      <c r="C1897" s="73"/>
      <c r="G1897" s="73"/>
      <c r="H1897" s="73"/>
      <c r="I1897" s="73"/>
      <c r="J1897" s="73"/>
    </row>
    <row r="1898" spans="1:10" ht="11.25">
      <c r="A1898" s="74"/>
      <c r="C1898" s="73"/>
      <c r="G1898" s="73"/>
      <c r="H1898" s="73"/>
      <c r="I1898" s="73"/>
      <c r="J1898" s="73"/>
    </row>
    <row r="1899" spans="1:10" ht="11.25">
      <c r="A1899" s="74"/>
      <c r="C1899" s="73"/>
      <c r="G1899" s="73"/>
      <c r="H1899" s="73"/>
      <c r="I1899" s="73"/>
      <c r="J1899" s="73"/>
    </row>
    <row r="1900" spans="1:10" ht="11.25">
      <c r="A1900" s="74"/>
      <c r="C1900" s="73"/>
      <c r="G1900" s="73"/>
      <c r="H1900" s="73"/>
      <c r="I1900" s="73"/>
      <c r="J1900" s="73"/>
    </row>
    <row r="1901" spans="1:10" ht="11.25">
      <c r="A1901" s="74"/>
      <c r="C1901" s="73"/>
      <c r="G1901" s="73"/>
      <c r="H1901" s="73"/>
      <c r="I1901" s="73"/>
      <c r="J1901" s="73"/>
    </row>
    <row r="1902" spans="1:10" ht="11.25">
      <c r="A1902" s="74"/>
      <c r="C1902" s="73"/>
      <c r="G1902" s="73"/>
      <c r="H1902" s="73"/>
      <c r="I1902" s="73"/>
      <c r="J1902" s="73"/>
    </row>
    <row r="1903" spans="1:10" ht="11.25">
      <c r="A1903" s="74"/>
      <c r="C1903" s="73"/>
      <c r="G1903" s="73"/>
      <c r="H1903" s="73"/>
      <c r="I1903" s="73"/>
      <c r="J1903" s="73"/>
    </row>
    <row r="1904" spans="1:10" ht="11.25">
      <c r="A1904" s="74"/>
      <c r="C1904" s="73"/>
      <c r="G1904" s="73"/>
      <c r="H1904" s="73"/>
      <c r="I1904" s="73"/>
      <c r="J1904" s="73"/>
    </row>
    <row r="1905" spans="1:10" ht="11.25">
      <c r="A1905" s="74"/>
      <c r="C1905" s="73"/>
      <c r="G1905" s="73"/>
      <c r="H1905" s="73"/>
      <c r="I1905" s="73"/>
      <c r="J1905" s="73"/>
    </row>
    <row r="1906" spans="1:10" ht="11.25">
      <c r="A1906" s="74"/>
      <c r="C1906" s="73"/>
      <c r="G1906" s="73"/>
      <c r="H1906" s="73"/>
      <c r="I1906" s="73"/>
      <c r="J1906" s="73"/>
    </row>
    <row r="1907" spans="1:10" ht="11.25">
      <c r="A1907" s="74"/>
      <c r="C1907" s="73"/>
      <c r="G1907" s="73"/>
      <c r="H1907" s="73"/>
      <c r="I1907" s="73"/>
      <c r="J1907" s="73"/>
    </row>
    <row r="1908" spans="1:10" ht="11.25">
      <c r="A1908" s="74"/>
      <c r="C1908" s="73"/>
      <c r="G1908" s="73"/>
      <c r="H1908" s="73"/>
      <c r="I1908" s="73"/>
      <c r="J1908" s="73"/>
    </row>
    <row r="1909" spans="1:10" ht="11.25">
      <c r="A1909" s="74"/>
      <c r="C1909" s="73"/>
      <c r="G1909" s="73"/>
      <c r="H1909" s="73"/>
      <c r="I1909" s="73"/>
      <c r="J1909" s="73"/>
    </row>
    <row r="1910" spans="1:10" ht="11.25">
      <c r="A1910" s="74"/>
      <c r="C1910" s="73"/>
      <c r="G1910" s="73"/>
      <c r="H1910" s="73"/>
      <c r="I1910" s="73"/>
      <c r="J1910" s="73"/>
    </row>
    <row r="1911" spans="1:10" ht="11.25">
      <c r="A1911" s="74"/>
      <c r="C1911" s="73"/>
      <c r="G1911" s="73"/>
      <c r="H1911" s="73"/>
      <c r="I1911" s="73"/>
      <c r="J1911" s="73"/>
    </row>
    <row r="1912" spans="1:10" ht="11.25">
      <c r="A1912" s="74"/>
      <c r="C1912" s="73"/>
      <c r="G1912" s="73"/>
      <c r="H1912" s="73"/>
      <c r="I1912" s="73"/>
      <c r="J1912" s="73"/>
    </row>
    <row r="1913" spans="1:10" ht="11.25">
      <c r="A1913" s="74"/>
      <c r="C1913" s="73"/>
      <c r="G1913" s="73"/>
      <c r="H1913" s="73"/>
      <c r="I1913" s="73"/>
      <c r="J1913" s="73"/>
    </row>
    <row r="1914" spans="1:10" ht="11.25">
      <c r="A1914" s="74"/>
      <c r="C1914" s="73"/>
      <c r="G1914" s="73"/>
      <c r="H1914" s="73"/>
      <c r="I1914" s="73"/>
      <c r="J1914" s="73"/>
    </row>
    <row r="1915" spans="1:10" ht="11.25">
      <c r="A1915" s="74"/>
      <c r="C1915" s="73"/>
      <c r="G1915" s="73"/>
      <c r="H1915" s="73"/>
      <c r="I1915" s="73"/>
      <c r="J1915" s="73"/>
    </row>
    <row r="1916" spans="1:10" ht="11.25">
      <c r="A1916" s="74"/>
      <c r="C1916" s="73"/>
      <c r="G1916" s="73"/>
      <c r="H1916" s="73"/>
      <c r="I1916" s="73"/>
      <c r="J1916" s="73"/>
    </row>
    <row r="1917" spans="1:10" ht="11.25">
      <c r="A1917" s="74"/>
      <c r="C1917" s="73"/>
      <c r="G1917" s="73"/>
      <c r="H1917" s="73"/>
      <c r="I1917" s="73"/>
      <c r="J1917" s="73"/>
    </row>
    <row r="1918" spans="1:10" ht="11.25">
      <c r="A1918" s="74"/>
      <c r="C1918" s="73"/>
      <c r="G1918" s="73"/>
      <c r="H1918" s="73"/>
      <c r="I1918" s="73"/>
      <c r="J1918" s="73"/>
    </row>
    <row r="1919" spans="1:10" ht="11.25">
      <c r="A1919" s="74"/>
      <c r="C1919" s="73"/>
      <c r="G1919" s="73"/>
      <c r="H1919" s="73"/>
      <c r="I1919" s="73"/>
      <c r="J1919" s="73"/>
    </row>
    <row r="1920" spans="1:10" ht="11.25">
      <c r="A1920" s="74"/>
      <c r="C1920" s="73"/>
      <c r="G1920" s="73"/>
      <c r="H1920" s="73"/>
      <c r="I1920" s="73"/>
      <c r="J1920" s="73"/>
    </row>
    <row r="1921" spans="1:10" ht="11.25">
      <c r="A1921" s="74"/>
      <c r="C1921" s="73"/>
      <c r="G1921" s="73"/>
      <c r="H1921" s="73"/>
      <c r="I1921" s="73"/>
      <c r="J1921" s="73"/>
    </row>
    <row r="1922" spans="1:10" ht="11.25">
      <c r="A1922" s="74"/>
      <c r="C1922" s="73"/>
      <c r="G1922" s="73"/>
      <c r="H1922" s="73"/>
      <c r="I1922" s="73"/>
      <c r="J1922" s="73"/>
    </row>
    <row r="1923" spans="1:10" ht="11.25">
      <c r="A1923" s="74"/>
      <c r="C1923" s="73"/>
      <c r="G1923" s="73"/>
      <c r="H1923" s="73"/>
      <c r="I1923" s="73"/>
      <c r="J1923" s="73"/>
    </row>
    <row r="1924" spans="1:10" ht="11.25">
      <c r="A1924" s="74"/>
      <c r="C1924" s="73"/>
      <c r="G1924" s="73"/>
      <c r="H1924" s="73"/>
      <c r="I1924" s="73"/>
      <c r="J1924" s="73"/>
    </row>
    <row r="1925" spans="1:10" ht="11.25">
      <c r="A1925" s="74"/>
      <c r="C1925" s="73"/>
      <c r="G1925" s="73"/>
      <c r="H1925" s="73"/>
      <c r="I1925" s="73"/>
      <c r="J1925" s="73"/>
    </row>
    <row r="1926" spans="1:10" ht="11.25">
      <c r="A1926" s="74"/>
      <c r="C1926" s="73"/>
      <c r="G1926" s="73"/>
      <c r="H1926" s="73"/>
      <c r="I1926" s="73"/>
      <c r="J1926" s="73"/>
    </row>
    <row r="1927" spans="1:10" ht="11.25">
      <c r="A1927" s="74"/>
      <c r="C1927" s="73"/>
      <c r="G1927" s="73"/>
      <c r="H1927" s="73"/>
      <c r="I1927" s="73"/>
      <c r="J1927" s="73"/>
    </row>
    <row r="1928" spans="1:10" ht="11.25">
      <c r="A1928" s="74"/>
      <c r="C1928" s="73"/>
      <c r="G1928" s="73"/>
      <c r="H1928" s="73"/>
      <c r="I1928" s="73"/>
      <c r="J1928" s="73"/>
    </row>
    <row r="1929" spans="1:10" ht="11.25">
      <c r="A1929" s="74"/>
      <c r="C1929" s="73"/>
      <c r="G1929" s="73"/>
      <c r="H1929" s="73"/>
      <c r="I1929" s="73"/>
      <c r="J1929" s="73"/>
    </row>
    <row r="1930" spans="1:10" ht="11.25">
      <c r="A1930" s="74"/>
      <c r="C1930" s="73"/>
      <c r="G1930" s="73"/>
      <c r="H1930" s="73"/>
      <c r="I1930" s="73"/>
      <c r="J1930" s="73"/>
    </row>
    <row r="1931" spans="1:10" ht="11.25">
      <c r="A1931" s="74"/>
      <c r="C1931" s="73"/>
      <c r="G1931" s="73"/>
      <c r="H1931" s="73"/>
      <c r="I1931" s="73"/>
      <c r="J1931" s="73"/>
    </row>
    <row r="1932" spans="1:10" ht="11.25">
      <c r="A1932" s="74"/>
      <c r="C1932" s="73"/>
      <c r="G1932" s="73"/>
      <c r="H1932" s="73"/>
      <c r="I1932" s="73"/>
      <c r="J1932" s="73"/>
    </row>
    <row r="1933" spans="1:10" ht="11.25">
      <c r="A1933" s="74"/>
      <c r="C1933" s="73"/>
      <c r="G1933" s="73"/>
      <c r="H1933" s="73"/>
      <c r="I1933" s="73"/>
      <c r="J1933" s="73"/>
    </row>
    <row r="1934" spans="1:10" ht="11.25">
      <c r="A1934" s="74"/>
      <c r="C1934" s="73"/>
      <c r="G1934" s="73"/>
      <c r="H1934" s="73"/>
      <c r="I1934" s="73"/>
      <c r="J1934" s="73"/>
    </row>
    <row r="1935" spans="1:10" ht="11.25">
      <c r="A1935" s="74"/>
      <c r="C1935" s="73"/>
      <c r="G1935" s="73"/>
      <c r="H1935" s="73"/>
      <c r="I1935" s="73"/>
      <c r="J1935" s="73"/>
    </row>
    <row r="1936" spans="1:10" ht="11.25">
      <c r="A1936" s="74"/>
      <c r="C1936" s="73"/>
      <c r="G1936" s="73"/>
      <c r="H1936" s="73"/>
      <c r="I1936" s="73"/>
      <c r="J1936" s="73"/>
    </row>
    <row r="1937" spans="1:10" ht="11.25">
      <c r="A1937" s="74"/>
      <c r="C1937" s="73"/>
      <c r="G1937" s="73"/>
      <c r="H1937" s="73"/>
      <c r="I1937" s="73"/>
      <c r="J1937" s="73"/>
    </row>
    <row r="1938" spans="1:10" ht="11.25">
      <c r="A1938" s="74"/>
      <c r="C1938" s="73"/>
      <c r="G1938" s="73"/>
      <c r="H1938" s="73"/>
      <c r="I1938" s="73"/>
      <c r="J1938" s="73"/>
    </row>
    <row r="1939" spans="1:10" ht="11.25">
      <c r="A1939" s="74"/>
      <c r="C1939" s="73"/>
      <c r="G1939" s="73"/>
      <c r="H1939" s="73"/>
      <c r="I1939" s="73"/>
      <c r="J1939" s="73"/>
    </row>
    <row r="1940" spans="1:10" ht="11.25">
      <c r="A1940" s="74"/>
      <c r="C1940" s="73"/>
      <c r="G1940" s="73"/>
      <c r="H1940" s="73"/>
      <c r="I1940" s="73"/>
      <c r="J1940" s="73"/>
    </row>
    <row r="1941" spans="1:10" ht="11.25">
      <c r="A1941" s="74"/>
      <c r="C1941" s="73"/>
      <c r="G1941" s="73"/>
      <c r="H1941" s="73"/>
      <c r="I1941" s="73"/>
      <c r="J1941" s="73"/>
    </row>
    <row r="1942" spans="1:10" ht="11.25">
      <c r="A1942" s="74"/>
      <c r="C1942" s="73"/>
      <c r="G1942" s="73"/>
      <c r="H1942" s="73"/>
      <c r="I1942" s="73"/>
      <c r="J1942" s="73"/>
    </row>
    <row r="1943" spans="1:10" ht="11.25">
      <c r="A1943" s="74"/>
      <c r="C1943" s="73"/>
      <c r="G1943" s="73"/>
      <c r="H1943" s="73"/>
      <c r="I1943" s="73"/>
      <c r="J1943" s="73"/>
    </row>
    <row r="1944" spans="1:10" ht="11.25">
      <c r="A1944" s="74"/>
      <c r="C1944" s="73"/>
      <c r="G1944" s="73"/>
      <c r="H1944" s="73"/>
      <c r="I1944" s="73"/>
      <c r="J1944" s="73"/>
    </row>
    <row r="1945" spans="1:10" ht="11.25">
      <c r="A1945" s="74"/>
      <c r="C1945" s="73"/>
      <c r="G1945" s="73"/>
      <c r="H1945" s="73"/>
      <c r="I1945" s="73"/>
      <c r="J1945" s="73"/>
    </row>
    <row r="1946" spans="1:10" ht="11.25">
      <c r="A1946" s="74"/>
      <c r="C1946" s="73"/>
      <c r="G1946" s="73"/>
      <c r="H1946" s="73"/>
      <c r="I1946" s="73"/>
      <c r="J1946" s="73"/>
    </row>
    <row r="1947" spans="1:10" ht="11.25">
      <c r="A1947" s="74"/>
      <c r="C1947" s="73"/>
      <c r="G1947" s="73"/>
      <c r="H1947" s="73"/>
      <c r="I1947" s="73"/>
      <c r="J1947" s="73"/>
    </row>
    <row r="1948" spans="1:10" ht="11.25">
      <c r="A1948" s="74"/>
      <c r="C1948" s="73"/>
      <c r="G1948" s="73"/>
      <c r="H1948" s="73"/>
      <c r="I1948" s="73"/>
      <c r="J1948" s="73"/>
    </row>
    <row r="1949" spans="1:10" ht="11.25">
      <c r="A1949" s="74"/>
      <c r="C1949" s="73"/>
      <c r="G1949" s="73"/>
      <c r="H1949" s="73"/>
      <c r="I1949" s="73"/>
      <c r="J1949" s="73"/>
    </row>
    <row r="1950" spans="1:10" ht="11.25">
      <c r="A1950" s="74"/>
      <c r="C1950" s="73"/>
      <c r="G1950" s="73"/>
      <c r="H1950" s="73"/>
      <c r="I1950" s="73"/>
      <c r="J1950" s="73"/>
    </row>
    <row r="1951" spans="1:10" ht="11.25">
      <c r="A1951" s="74"/>
      <c r="C1951" s="73"/>
      <c r="G1951" s="73"/>
      <c r="H1951" s="73"/>
      <c r="I1951" s="73"/>
      <c r="J1951" s="73"/>
    </row>
    <row r="1952" spans="1:10" ht="11.25">
      <c r="A1952" s="74"/>
      <c r="C1952" s="73"/>
      <c r="G1952" s="73"/>
      <c r="H1952" s="73"/>
      <c r="I1952" s="73"/>
      <c r="J1952" s="73"/>
    </row>
    <row r="1953" spans="1:10" ht="11.25">
      <c r="A1953" s="74"/>
      <c r="C1953" s="73"/>
      <c r="G1953" s="73"/>
      <c r="H1953" s="73"/>
      <c r="I1953" s="73"/>
      <c r="J1953" s="73"/>
    </row>
    <row r="1954" spans="1:10" ht="11.25">
      <c r="A1954" s="74"/>
      <c r="C1954" s="73"/>
      <c r="G1954" s="73"/>
      <c r="H1954" s="73"/>
      <c r="I1954" s="73"/>
      <c r="J1954" s="73"/>
    </row>
    <row r="1955" spans="1:10" ht="11.25">
      <c r="A1955" s="74"/>
      <c r="C1955" s="73"/>
      <c r="G1955" s="73"/>
      <c r="H1955" s="73"/>
      <c r="I1955" s="73"/>
      <c r="J1955" s="73"/>
    </row>
    <row r="1956" spans="1:10" ht="11.25">
      <c r="A1956" s="74"/>
      <c r="C1956" s="73"/>
      <c r="G1956" s="73"/>
      <c r="H1956" s="73"/>
      <c r="I1956" s="73"/>
      <c r="J1956" s="73"/>
    </row>
    <row r="1957" spans="1:10" ht="11.25">
      <c r="A1957" s="74"/>
      <c r="C1957" s="73"/>
      <c r="G1957" s="73"/>
      <c r="H1957" s="73"/>
      <c r="I1957" s="73"/>
      <c r="J1957" s="73"/>
    </row>
    <row r="1958" spans="1:10" ht="11.25">
      <c r="A1958" s="74"/>
      <c r="C1958" s="73"/>
      <c r="G1958" s="73"/>
      <c r="H1958" s="73"/>
      <c r="I1958" s="73"/>
      <c r="J1958" s="73"/>
    </row>
    <row r="1959" spans="1:10" ht="11.25">
      <c r="A1959" s="74"/>
      <c r="C1959" s="73"/>
      <c r="G1959" s="73"/>
      <c r="H1959" s="73"/>
      <c r="I1959" s="73"/>
      <c r="J1959" s="73"/>
    </row>
    <row r="1960" spans="1:10" ht="11.25">
      <c r="A1960" s="74"/>
      <c r="C1960" s="73"/>
      <c r="G1960" s="73"/>
      <c r="H1960" s="73"/>
      <c r="I1960" s="73"/>
      <c r="J1960" s="73"/>
    </row>
    <row r="1961" spans="1:10" ht="11.25">
      <c r="A1961" s="74"/>
      <c r="C1961" s="73"/>
      <c r="G1961" s="73"/>
      <c r="H1961" s="73"/>
      <c r="I1961" s="73"/>
      <c r="J1961" s="73"/>
    </row>
    <row r="1962" spans="1:10" ht="11.25">
      <c r="A1962" s="74"/>
      <c r="C1962" s="73"/>
      <c r="G1962" s="73"/>
      <c r="H1962" s="73"/>
      <c r="I1962" s="73"/>
      <c r="J1962" s="73"/>
    </row>
    <row r="1963" spans="1:10" ht="11.25">
      <c r="A1963" s="74"/>
      <c r="C1963" s="73"/>
      <c r="G1963" s="73"/>
      <c r="H1963" s="73"/>
      <c r="I1963" s="73"/>
      <c r="J1963" s="73"/>
    </row>
    <row r="1964" spans="1:10" ht="11.25">
      <c r="A1964" s="74"/>
      <c r="C1964" s="73"/>
      <c r="G1964" s="73"/>
      <c r="H1964" s="73"/>
      <c r="I1964" s="73"/>
      <c r="J1964" s="73"/>
    </row>
    <row r="1965" spans="1:10" ht="11.25">
      <c r="A1965" s="74"/>
      <c r="C1965" s="73"/>
      <c r="G1965" s="73"/>
      <c r="H1965" s="73"/>
      <c r="I1965" s="73"/>
      <c r="J1965" s="73"/>
    </row>
    <row r="1966" spans="1:10" ht="11.25">
      <c r="A1966" s="74"/>
      <c r="C1966" s="73"/>
      <c r="G1966" s="73"/>
      <c r="H1966" s="73"/>
      <c r="I1966" s="73"/>
      <c r="J1966" s="73"/>
    </row>
    <row r="1967" spans="1:10" ht="11.25">
      <c r="A1967" s="74"/>
      <c r="C1967" s="73"/>
      <c r="G1967" s="73"/>
      <c r="H1967" s="73"/>
      <c r="I1967" s="73"/>
      <c r="J1967" s="73"/>
    </row>
    <row r="1968" spans="1:10" ht="11.25">
      <c r="A1968" s="74"/>
      <c r="C1968" s="73"/>
      <c r="G1968" s="73"/>
      <c r="H1968" s="73"/>
      <c r="I1968" s="73"/>
      <c r="J1968" s="73"/>
    </row>
    <row r="1969" spans="1:10" ht="11.25">
      <c r="A1969" s="74"/>
      <c r="C1969" s="73"/>
      <c r="G1969" s="73"/>
      <c r="H1969" s="73"/>
      <c r="I1969" s="73"/>
      <c r="J1969" s="73"/>
    </row>
    <row r="1970" spans="1:10" ht="11.25">
      <c r="A1970" s="74"/>
      <c r="C1970" s="73"/>
      <c r="G1970" s="73"/>
      <c r="H1970" s="73"/>
      <c r="I1970" s="73"/>
      <c r="J1970" s="73"/>
    </row>
    <row r="1971" spans="1:10" ht="11.25">
      <c r="A1971" s="74"/>
      <c r="C1971" s="73"/>
      <c r="G1971" s="73"/>
      <c r="H1971" s="73"/>
      <c r="I1971" s="73"/>
      <c r="J1971" s="73"/>
    </row>
    <row r="1972" spans="1:10" ht="11.25">
      <c r="A1972" s="74"/>
      <c r="C1972" s="73"/>
      <c r="G1972" s="73"/>
      <c r="H1972" s="73"/>
      <c r="I1972" s="73"/>
      <c r="J1972" s="73"/>
    </row>
    <row r="1973" spans="1:10" ht="11.25">
      <c r="A1973" s="74"/>
      <c r="C1973" s="73"/>
      <c r="G1973" s="73"/>
      <c r="H1973" s="73"/>
      <c r="I1973" s="73"/>
      <c r="J1973" s="73"/>
    </row>
    <row r="1974" spans="1:10" ht="11.25">
      <c r="A1974" s="74"/>
      <c r="C1974" s="73"/>
      <c r="G1974" s="73"/>
      <c r="H1974" s="73"/>
      <c r="I1974" s="73"/>
      <c r="J1974" s="73"/>
    </row>
    <row r="1975" spans="1:10" ht="11.25">
      <c r="A1975" s="74"/>
      <c r="C1975" s="73"/>
      <c r="G1975" s="73"/>
      <c r="H1975" s="73"/>
      <c r="I1975" s="73"/>
      <c r="J1975" s="73"/>
    </row>
    <row r="1976" spans="1:10" ht="11.25">
      <c r="A1976" s="74"/>
      <c r="C1976" s="73"/>
      <c r="G1976" s="73"/>
      <c r="H1976" s="73"/>
      <c r="I1976" s="73"/>
      <c r="J1976" s="73"/>
    </row>
    <row r="1977" spans="1:10" ht="11.25">
      <c r="A1977" s="74"/>
      <c r="C1977" s="73"/>
      <c r="G1977" s="73"/>
      <c r="H1977" s="73"/>
      <c r="I1977" s="73"/>
      <c r="J1977" s="73"/>
    </row>
    <row r="1978" spans="1:10" ht="11.25">
      <c r="A1978" s="74"/>
      <c r="C1978" s="73"/>
      <c r="G1978" s="73"/>
      <c r="H1978" s="73"/>
      <c r="I1978" s="73"/>
      <c r="J1978" s="73"/>
    </row>
    <row r="1979" spans="1:10" ht="11.25">
      <c r="A1979" s="74"/>
      <c r="C1979" s="73"/>
      <c r="G1979" s="73"/>
      <c r="H1979" s="73"/>
      <c r="I1979" s="73"/>
      <c r="J1979" s="73"/>
    </row>
    <row r="1980" spans="1:10" ht="11.25">
      <c r="A1980" s="74"/>
      <c r="C1980" s="73"/>
      <c r="G1980" s="73"/>
      <c r="H1980" s="73"/>
      <c r="I1980" s="73"/>
      <c r="J1980" s="73"/>
    </row>
    <row r="1981" spans="1:10" ht="11.25">
      <c r="A1981" s="74"/>
      <c r="C1981" s="73"/>
      <c r="G1981" s="73"/>
      <c r="H1981" s="73"/>
      <c r="I1981" s="73"/>
      <c r="J1981" s="73"/>
    </row>
    <row r="1982" spans="1:10" ht="11.25">
      <c r="A1982" s="74"/>
      <c r="C1982" s="73"/>
      <c r="G1982" s="73"/>
      <c r="H1982" s="73"/>
      <c r="I1982" s="73"/>
      <c r="J1982" s="73"/>
    </row>
    <row r="1983" spans="1:10" ht="11.25">
      <c r="A1983" s="74"/>
      <c r="C1983" s="73"/>
      <c r="G1983" s="73"/>
      <c r="H1983" s="73"/>
      <c r="I1983" s="73"/>
      <c r="J1983" s="73"/>
    </row>
    <row r="1984" spans="1:10" ht="11.25">
      <c r="A1984" s="74"/>
      <c r="C1984" s="73"/>
      <c r="G1984" s="73"/>
      <c r="H1984" s="73"/>
      <c r="I1984" s="73"/>
      <c r="J1984" s="73"/>
    </row>
    <row r="1985" spans="1:10" ht="11.25">
      <c r="A1985" s="74"/>
      <c r="C1985" s="73"/>
      <c r="G1985" s="73"/>
      <c r="H1985" s="73"/>
      <c r="I1985" s="73"/>
      <c r="J1985" s="73"/>
    </row>
    <row r="1986" spans="1:10" ht="11.25">
      <c r="A1986" s="74"/>
      <c r="C1986" s="73"/>
      <c r="G1986" s="73"/>
      <c r="H1986" s="73"/>
      <c r="I1986" s="73"/>
      <c r="J1986" s="73"/>
    </row>
    <row r="1987" spans="1:10" ht="11.25">
      <c r="A1987" s="74"/>
      <c r="C1987" s="73"/>
      <c r="G1987" s="73"/>
      <c r="H1987" s="73"/>
      <c r="I1987" s="73"/>
      <c r="J1987" s="73"/>
    </row>
    <row r="1988" spans="1:10" ht="11.25">
      <c r="A1988" s="74"/>
      <c r="C1988" s="73"/>
      <c r="G1988" s="73"/>
      <c r="H1988" s="73"/>
      <c r="I1988" s="73"/>
      <c r="J1988" s="73"/>
    </row>
    <row r="1989" spans="1:10" ht="11.25">
      <c r="A1989" s="74"/>
      <c r="C1989" s="73"/>
      <c r="G1989" s="73"/>
      <c r="H1989" s="73"/>
      <c r="I1989" s="73"/>
      <c r="J1989" s="73"/>
    </row>
    <row r="1990" spans="1:10" ht="11.25">
      <c r="A1990" s="74"/>
      <c r="C1990" s="73"/>
      <c r="G1990" s="73"/>
      <c r="H1990" s="73"/>
      <c r="I1990" s="73"/>
      <c r="J1990" s="73"/>
    </row>
    <row r="1991" spans="1:10" ht="11.25">
      <c r="A1991" s="74"/>
      <c r="C1991" s="73"/>
      <c r="G1991" s="73"/>
      <c r="H1991" s="73"/>
      <c r="I1991" s="73"/>
      <c r="J1991" s="73"/>
    </row>
    <row r="1992" spans="1:10" ht="11.25">
      <c r="A1992" s="74"/>
      <c r="C1992" s="73"/>
      <c r="G1992" s="73"/>
      <c r="H1992" s="73"/>
      <c r="I1992" s="73"/>
      <c r="J1992" s="73"/>
    </row>
    <row r="1993" spans="1:10" ht="11.25">
      <c r="A1993" s="74"/>
      <c r="C1993" s="73"/>
      <c r="G1993" s="73"/>
      <c r="H1993" s="73"/>
      <c r="I1993" s="73"/>
      <c r="J1993" s="73"/>
    </row>
    <row r="1994" spans="1:10" ht="11.25">
      <c r="A1994" s="74"/>
      <c r="C1994" s="73"/>
      <c r="G1994" s="73"/>
      <c r="H1994" s="73"/>
      <c r="I1994" s="73"/>
      <c r="J1994" s="73"/>
    </row>
    <row r="1995" spans="1:10" ht="11.25">
      <c r="A1995" s="74"/>
      <c r="C1995" s="73"/>
      <c r="G1995" s="73"/>
      <c r="H1995" s="73"/>
      <c r="I1995" s="73"/>
      <c r="J1995" s="73"/>
    </row>
    <row r="1996" spans="1:10" ht="11.25">
      <c r="A1996" s="74"/>
      <c r="C1996" s="73"/>
      <c r="G1996" s="73"/>
      <c r="H1996" s="73"/>
      <c r="I1996" s="73"/>
      <c r="J1996" s="73"/>
    </row>
    <row r="1997" spans="1:10" ht="11.25">
      <c r="A1997" s="74"/>
      <c r="C1997" s="73"/>
      <c r="G1997" s="73"/>
      <c r="H1997" s="73"/>
      <c r="I1997" s="73"/>
      <c r="J1997" s="73"/>
    </row>
    <row r="1998" spans="1:10" ht="11.25">
      <c r="A1998" s="74"/>
      <c r="C1998" s="73"/>
      <c r="G1998" s="73"/>
      <c r="H1998" s="73"/>
      <c r="I1998" s="73"/>
      <c r="J1998" s="73"/>
    </row>
    <row r="1999" spans="1:10" ht="11.25">
      <c r="A1999" s="74"/>
      <c r="C1999" s="73"/>
      <c r="G1999" s="73"/>
      <c r="H1999" s="73"/>
      <c r="I1999" s="73"/>
      <c r="J1999" s="73"/>
    </row>
    <row r="2000" spans="1:10" ht="11.25">
      <c r="A2000" s="74"/>
      <c r="C2000" s="73"/>
      <c r="G2000" s="73"/>
      <c r="H2000" s="73"/>
      <c r="I2000" s="73"/>
      <c r="J2000" s="73"/>
    </row>
    <row r="2001" spans="1:10" ht="11.25">
      <c r="A2001" s="74"/>
      <c r="C2001" s="73"/>
      <c r="G2001" s="73"/>
      <c r="H2001" s="73"/>
      <c r="I2001" s="73"/>
      <c r="J2001" s="73"/>
    </row>
    <row r="2002" spans="1:10" ht="11.25">
      <c r="A2002" s="74"/>
      <c r="C2002" s="73"/>
      <c r="G2002" s="73"/>
      <c r="H2002" s="73"/>
      <c r="I2002" s="73"/>
      <c r="J2002" s="73"/>
    </row>
    <row r="2003" spans="1:10" ht="11.25">
      <c r="A2003" s="74"/>
      <c r="C2003" s="73"/>
      <c r="G2003" s="73"/>
      <c r="H2003" s="73"/>
      <c r="I2003" s="73"/>
      <c r="J2003" s="73"/>
    </row>
    <row r="2004" spans="1:10" ht="11.25">
      <c r="A2004" s="74"/>
      <c r="C2004" s="73"/>
      <c r="G2004" s="73"/>
      <c r="H2004" s="73"/>
      <c r="I2004" s="73"/>
      <c r="J2004" s="73"/>
    </row>
    <row r="2005" spans="1:10" ht="11.25">
      <c r="A2005" s="74"/>
      <c r="C2005" s="73"/>
      <c r="G2005" s="73"/>
      <c r="H2005" s="73"/>
      <c r="I2005" s="73"/>
      <c r="J2005" s="73"/>
    </row>
    <row r="2006" spans="1:10" ht="11.25">
      <c r="A2006" s="74"/>
      <c r="C2006" s="73"/>
      <c r="G2006" s="73"/>
      <c r="H2006" s="73"/>
      <c r="I2006" s="73"/>
      <c r="J2006" s="73"/>
    </row>
    <row r="2007" spans="1:10" ht="11.25">
      <c r="A2007" s="74"/>
      <c r="C2007" s="73"/>
      <c r="G2007" s="73"/>
      <c r="H2007" s="73"/>
      <c r="I2007" s="73"/>
      <c r="J2007" s="73"/>
    </row>
    <row r="2008" spans="1:10" ht="11.25">
      <c r="A2008" s="74"/>
      <c r="C2008" s="73"/>
      <c r="G2008" s="73"/>
      <c r="H2008" s="73"/>
      <c r="I2008" s="73"/>
      <c r="J2008" s="73"/>
    </row>
    <row r="2009" spans="1:10" ht="11.25">
      <c r="A2009" s="74"/>
      <c r="C2009" s="73"/>
      <c r="G2009" s="73"/>
      <c r="H2009" s="73"/>
      <c r="I2009" s="73"/>
      <c r="J2009" s="73"/>
    </row>
    <row r="2010" spans="1:10" ht="11.25">
      <c r="A2010" s="74"/>
      <c r="C2010" s="73"/>
      <c r="G2010" s="73"/>
      <c r="H2010" s="73"/>
      <c r="I2010" s="73"/>
      <c r="J2010" s="73"/>
    </row>
    <row r="2011" spans="1:10" ht="11.25">
      <c r="A2011" s="74"/>
      <c r="C2011" s="73"/>
      <c r="G2011" s="73"/>
      <c r="H2011" s="73"/>
      <c r="I2011" s="73"/>
      <c r="J2011" s="73"/>
    </row>
    <row r="2012" spans="1:10" ht="11.25">
      <c r="A2012" s="74"/>
      <c r="C2012" s="73"/>
      <c r="G2012" s="73"/>
      <c r="H2012" s="73"/>
      <c r="I2012" s="73"/>
      <c r="J2012" s="73"/>
    </row>
    <row r="2013" spans="1:10" ht="11.25">
      <c r="A2013" s="74"/>
      <c r="C2013" s="73"/>
      <c r="G2013" s="73"/>
      <c r="H2013" s="73"/>
      <c r="I2013" s="73"/>
      <c r="J2013" s="73"/>
    </row>
    <row r="2014" spans="1:10" ht="11.25">
      <c r="A2014" s="74"/>
      <c r="C2014" s="73"/>
      <c r="G2014" s="73"/>
      <c r="H2014" s="73"/>
      <c r="I2014" s="73"/>
      <c r="J2014" s="73"/>
    </row>
    <row r="2015" spans="1:10" ht="11.25">
      <c r="A2015" s="74"/>
      <c r="C2015" s="73"/>
      <c r="G2015" s="73"/>
      <c r="H2015" s="73"/>
      <c r="I2015" s="73"/>
      <c r="J2015" s="73"/>
    </row>
    <row r="2016" spans="1:10" ht="11.25">
      <c r="A2016" s="74"/>
      <c r="C2016" s="73"/>
      <c r="G2016" s="73"/>
      <c r="H2016" s="73"/>
      <c r="I2016" s="73"/>
      <c r="J2016" s="73"/>
    </row>
    <row r="2017" spans="1:10" ht="11.25">
      <c r="A2017" s="74"/>
      <c r="C2017" s="73"/>
      <c r="G2017" s="73"/>
      <c r="H2017" s="73"/>
      <c r="I2017" s="73"/>
      <c r="J2017" s="73"/>
    </row>
    <row r="2018" spans="1:10" ht="11.25">
      <c r="A2018" s="74"/>
      <c r="C2018" s="73"/>
      <c r="G2018" s="73"/>
      <c r="H2018" s="73"/>
      <c r="I2018" s="73"/>
      <c r="J2018" s="73"/>
    </row>
    <row r="2019" spans="1:10" ht="11.25">
      <c r="A2019" s="74"/>
      <c r="C2019" s="73"/>
      <c r="G2019" s="73"/>
      <c r="H2019" s="73"/>
      <c r="I2019" s="73"/>
      <c r="J2019" s="73"/>
    </row>
    <row r="2020" spans="1:10" ht="11.25">
      <c r="A2020" s="74"/>
      <c r="C2020" s="73"/>
      <c r="G2020" s="73"/>
      <c r="H2020" s="73"/>
      <c r="I2020" s="73"/>
      <c r="J2020" s="73"/>
    </row>
    <row r="2021" spans="1:10" ht="11.25">
      <c r="A2021" s="74"/>
      <c r="C2021" s="73"/>
      <c r="G2021" s="73"/>
      <c r="H2021" s="73"/>
      <c r="I2021" s="73"/>
      <c r="J2021" s="73"/>
    </row>
    <row r="2022" spans="1:10" ht="11.25">
      <c r="A2022" s="74"/>
      <c r="C2022" s="73"/>
      <c r="G2022" s="73"/>
      <c r="H2022" s="73"/>
      <c r="I2022" s="73"/>
      <c r="J2022" s="73"/>
    </row>
    <row r="2023" spans="1:10" ht="11.25">
      <c r="A2023" s="74"/>
      <c r="C2023" s="73"/>
      <c r="G2023" s="73"/>
      <c r="H2023" s="73"/>
      <c r="I2023" s="73"/>
      <c r="J2023" s="73"/>
    </row>
    <row r="2024" spans="1:10" ht="11.25">
      <c r="A2024" s="74"/>
      <c r="C2024" s="73"/>
      <c r="G2024" s="73"/>
      <c r="H2024" s="73"/>
      <c r="I2024" s="73"/>
      <c r="J2024" s="73"/>
    </row>
    <row r="2025" spans="1:10" ht="11.25">
      <c r="A2025" s="74"/>
      <c r="C2025" s="73"/>
      <c r="G2025" s="73"/>
      <c r="H2025" s="73"/>
      <c r="I2025" s="73"/>
      <c r="J2025" s="73"/>
    </row>
    <row r="2026" spans="1:10" ht="11.25">
      <c r="A2026" s="74"/>
      <c r="C2026" s="73"/>
      <c r="G2026" s="73"/>
      <c r="H2026" s="73"/>
      <c r="I2026" s="73"/>
      <c r="J2026" s="73"/>
    </row>
    <row r="2027" spans="1:10" ht="11.25">
      <c r="A2027" s="74"/>
      <c r="C2027" s="73"/>
      <c r="G2027" s="73"/>
      <c r="H2027" s="73"/>
      <c r="I2027" s="73"/>
      <c r="J2027" s="73"/>
    </row>
    <row r="2028" spans="1:10" ht="11.25">
      <c r="A2028" s="74"/>
      <c r="C2028" s="73"/>
      <c r="G2028" s="73"/>
      <c r="H2028" s="73"/>
      <c r="I2028" s="73"/>
      <c r="J2028" s="73"/>
    </row>
    <row r="2029" spans="1:10" ht="11.25">
      <c r="A2029" s="74"/>
      <c r="C2029" s="73"/>
      <c r="G2029" s="73"/>
      <c r="H2029" s="73"/>
      <c r="I2029" s="73"/>
      <c r="J2029" s="73"/>
    </row>
    <row r="2030" spans="1:10" ht="11.25">
      <c r="A2030" s="74"/>
      <c r="C2030" s="73"/>
      <c r="G2030" s="73"/>
      <c r="H2030" s="73"/>
      <c r="I2030" s="73"/>
      <c r="J2030" s="73"/>
    </row>
    <row r="2031" spans="1:10" ht="11.25">
      <c r="A2031" s="74"/>
      <c r="C2031" s="73"/>
      <c r="G2031" s="73"/>
      <c r="H2031" s="73"/>
      <c r="I2031" s="73"/>
      <c r="J2031" s="73"/>
    </row>
    <row r="2032" spans="1:10" ht="11.25">
      <c r="A2032" s="74"/>
      <c r="C2032" s="73"/>
      <c r="G2032" s="73"/>
      <c r="H2032" s="73"/>
      <c r="I2032" s="73"/>
      <c r="J2032" s="73"/>
    </row>
    <row r="2033" spans="1:10" ht="11.25">
      <c r="A2033" s="74"/>
      <c r="C2033" s="73"/>
      <c r="G2033" s="73"/>
      <c r="H2033" s="73"/>
      <c r="I2033" s="73"/>
      <c r="J2033" s="73"/>
    </row>
    <row r="2034" spans="1:10" ht="11.25">
      <c r="A2034" s="74"/>
      <c r="C2034" s="73"/>
      <c r="G2034" s="73"/>
      <c r="H2034" s="73"/>
      <c r="I2034" s="73"/>
      <c r="J2034" s="73"/>
    </row>
    <row r="2035" spans="1:10" ht="11.25">
      <c r="A2035" s="74"/>
      <c r="C2035" s="73"/>
      <c r="G2035" s="73"/>
      <c r="H2035" s="73"/>
      <c r="I2035" s="73"/>
      <c r="J2035" s="73"/>
    </row>
    <row r="2036" spans="1:10" ht="11.25">
      <c r="A2036" s="74"/>
      <c r="C2036" s="73"/>
      <c r="G2036" s="73"/>
      <c r="H2036" s="73"/>
      <c r="I2036" s="73"/>
      <c r="J2036" s="73"/>
    </row>
    <row r="2037" spans="1:10" ht="11.25">
      <c r="A2037" s="74"/>
      <c r="C2037" s="73"/>
      <c r="G2037" s="73"/>
      <c r="H2037" s="73"/>
      <c r="I2037" s="73"/>
      <c r="J2037" s="73"/>
    </row>
    <row r="2038" spans="1:10" ht="11.25">
      <c r="A2038" s="74"/>
      <c r="C2038" s="73"/>
      <c r="G2038" s="73"/>
      <c r="H2038" s="73"/>
      <c r="I2038" s="73"/>
      <c r="J2038" s="73"/>
    </row>
    <row r="2039" spans="1:10" ht="11.25">
      <c r="A2039" s="74"/>
      <c r="C2039" s="73"/>
      <c r="G2039" s="73"/>
      <c r="H2039" s="73"/>
      <c r="I2039" s="73"/>
      <c r="J2039" s="73"/>
    </row>
    <row r="2040" spans="1:10" ht="11.25">
      <c r="A2040" s="74"/>
      <c r="C2040" s="73"/>
      <c r="G2040" s="73"/>
      <c r="H2040" s="73"/>
      <c r="I2040" s="73"/>
      <c r="J2040" s="73"/>
    </row>
    <row r="2041" spans="1:10" ht="11.25">
      <c r="A2041" s="74"/>
      <c r="C2041" s="73"/>
      <c r="G2041" s="73"/>
      <c r="H2041" s="73"/>
      <c r="I2041" s="73"/>
      <c r="J2041" s="73"/>
    </row>
    <row r="2042" spans="1:10" ht="11.25">
      <c r="A2042" s="74"/>
      <c r="C2042" s="73"/>
      <c r="G2042" s="73"/>
      <c r="H2042" s="73"/>
      <c r="I2042" s="73"/>
      <c r="J2042" s="73"/>
    </row>
    <row r="2043" spans="1:10" ht="11.25">
      <c r="A2043" s="74"/>
      <c r="C2043" s="73"/>
      <c r="G2043" s="73"/>
      <c r="H2043" s="73"/>
      <c r="I2043" s="73"/>
      <c r="J2043" s="73"/>
    </row>
    <row r="2044" spans="1:10" ht="11.25">
      <c r="A2044" s="74"/>
      <c r="C2044" s="73"/>
      <c r="G2044" s="73"/>
      <c r="H2044" s="73"/>
      <c r="I2044" s="73"/>
      <c r="J2044" s="73"/>
    </row>
    <row r="2045" spans="1:10" ht="11.25">
      <c r="A2045" s="74"/>
      <c r="C2045" s="73"/>
      <c r="G2045" s="73"/>
      <c r="H2045" s="73"/>
      <c r="I2045" s="73"/>
      <c r="J2045" s="73"/>
    </row>
    <row r="2046" spans="1:10" ht="11.25">
      <c r="A2046" s="74"/>
      <c r="C2046" s="73"/>
      <c r="G2046" s="73"/>
      <c r="H2046" s="73"/>
      <c r="I2046" s="73"/>
      <c r="J2046" s="73"/>
    </row>
    <row r="2047" spans="1:10" ht="11.25">
      <c r="A2047" s="74"/>
      <c r="C2047" s="73"/>
      <c r="G2047" s="73"/>
      <c r="H2047" s="73"/>
      <c r="I2047" s="73"/>
      <c r="J2047" s="73"/>
    </row>
    <row r="2048" spans="1:10" ht="11.25">
      <c r="A2048" s="74"/>
      <c r="C2048" s="73"/>
      <c r="G2048" s="73"/>
      <c r="H2048" s="73"/>
      <c r="I2048" s="73"/>
      <c r="J2048" s="73"/>
    </row>
    <row r="2049" spans="1:10" ht="11.25">
      <c r="A2049" s="74"/>
      <c r="C2049" s="73"/>
      <c r="G2049" s="73"/>
      <c r="H2049" s="73"/>
      <c r="I2049" s="73"/>
      <c r="J2049" s="73"/>
    </row>
    <row r="2050" spans="1:10" ht="11.25">
      <c r="A2050" s="74"/>
      <c r="C2050" s="73"/>
      <c r="G2050" s="73"/>
      <c r="H2050" s="73"/>
      <c r="I2050" s="73"/>
      <c r="J2050" s="73"/>
    </row>
    <row r="2051" spans="1:10" ht="11.25">
      <c r="A2051" s="74"/>
      <c r="C2051" s="73"/>
      <c r="G2051" s="73"/>
      <c r="H2051" s="73"/>
      <c r="I2051" s="73"/>
      <c r="J2051" s="73"/>
    </row>
    <row r="2052" spans="1:10" ht="11.25">
      <c r="A2052" s="74"/>
      <c r="C2052" s="73"/>
      <c r="G2052" s="73"/>
      <c r="H2052" s="73"/>
      <c r="I2052" s="73"/>
      <c r="J2052" s="73"/>
    </row>
    <row r="2053" spans="1:10" ht="11.25">
      <c r="A2053" s="74"/>
      <c r="C2053" s="73"/>
      <c r="G2053" s="73"/>
      <c r="H2053" s="73"/>
      <c r="I2053" s="73"/>
      <c r="J2053" s="73"/>
    </row>
    <row r="2054" spans="1:10" ht="11.25">
      <c r="A2054" s="74"/>
      <c r="C2054" s="73"/>
      <c r="G2054" s="73"/>
      <c r="H2054" s="73"/>
      <c r="I2054" s="73"/>
      <c r="J2054" s="73"/>
    </row>
    <row r="2055" spans="1:10" ht="11.25">
      <c r="A2055" s="74"/>
      <c r="C2055" s="73"/>
      <c r="G2055" s="73"/>
      <c r="H2055" s="73"/>
      <c r="I2055" s="73"/>
      <c r="J2055" s="73"/>
    </row>
    <row r="2056" spans="1:10" ht="11.25">
      <c r="A2056" s="74"/>
      <c r="C2056" s="73"/>
      <c r="G2056" s="73"/>
      <c r="H2056" s="73"/>
      <c r="I2056" s="73"/>
      <c r="J2056" s="73"/>
    </row>
    <row r="2057" spans="1:10" ht="11.25">
      <c r="A2057" s="74"/>
      <c r="C2057" s="73"/>
      <c r="G2057" s="73"/>
      <c r="H2057" s="73"/>
      <c r="I2057" s="73"/>
      <c r="J2057" s="73"/>
    </row>
    <row r="2058" spans="1:10" ht="11.25">
      <c r="A2058" s="74"/>
      <c r="C2058" s="73"/>
      <c r="G2058" s="73"/>
      <c r="H2058" s="73"/>
      <c r="I2058" s="73"/>
      <c r="J2058" s="73"/>
    </row>
    <row r="2059" spans="1:10" ht="11.25">
      <c r="A2059" s="74"/>
      <c r="C2059" s="73"/>
      <c r="G2059" s="73"/>
      <c r="H2059" s="73"/>
      <c r="I2059" s="73"/>
      <c r="J2059" s="73"/>
    </row>
    <row r="2060" spans="1:10" ht="11.25">
      <c r="A2060" s="74"/>
      <c r="C2060" s="73"/>
      <c r="G2060" s="73"/>
      <c r="H2060" s="73"/>
      <c r="I2060" s="73"/>
      <c r="J2060" s="73"/>
    </row>
    <row r="2061" spans="1:10" ht="11.25">
      <c r="A2061" s="74"/>
      <c r="C2061" s="73"/>
      <c r="G2061" s="73"/>
      <c r="H2061" s="73"/>
      <c r="I2061" s="73"/>
      <c r="J2061" s="73"/>
    </row>
    <row r="2062" spans="1:10" ht="11.25">
      <c r="A2062" s="74"/>
      <c r="C2062" s="73"/>
      <c r="G2062" s="73"/>
      <c r="H2062" s="73"/>
      <c r="I2062" s="73"/>
      <c r="J2062" s="73"/>
    </row>
    <row r="2063" spans="1:10" ht="11.25">
      <c r="A2063" s="74"/>
      <c r="C2063" s="73"/>
      <c r="G2063" s="73"/>
      <c r="H2063" s="73"/>
      <c r="I2063" s="73"/>
      <c r="J2063" s="73"/>
    </row>
    <row r="2064" spans="1:10" ht="11.25">
      <c r="A2064" s="74"/>
      <c r="C2064" s="73"/>
      <c r="G2064" s="73"/>
      <c r="H2064" s="73"/>
      <c r="I2064" s="73"/>
      <c r="J2064" s="73"/>
    </row>
    <row r="2065" spans="1:10" ht="11.25">
      <c r="A2065" s="74"/>
      <c r="C2065" s="73"/>
      <c r="G2065" s="73"/>
      <c r="H2065" s="73"/>
      <c r="I2065" s="73"/>
      <c r="J2065" s="73"/>
    </row>
    <row r="2066" spans="1:10" ht="11.25">
      <c r="A2066" s="74"/>
      <c r="C2066" s="73"/>
      <c r="G2066" s="73"/>
      <c r="H2066" s="73"/>
      <c r="I2066" s="73"/>
      <c r="J2066" s="73"/>
    </row>
    <row r="2067" spans="1:10" ht="11.25">
      <c r="A2067" s="74"/>
      <c r="C2067" s="73"/>
      <c r="G2067" s="73"/>
      <c r="H2067" s="73"/>
      <c r="I2067" s="73"/>
      <c r="J2067" s="73"/>
    </row>
    <row r="2068" spans="1:10" ht="11.25">
      <c r="A2068" s="74"/>
      <c r="C2068" s="73"/>
      <c r="G2068" s="73"/>
      <c r="H2068" s="73"/>
      <c r="I2068" s="73"/>
      <c r="J2068" s="73"/>
    </row>
    <row r="2069" spans="1:10" ht="11.25">
      <c r="A2069" s="74"/>
      <c r="C2069" s="73"/>
      <c r="G2069" s="73"/>
      <c r="H2069" s="73"/>
      <c r="I2069" s="73"/>
      <c r="J2069" s="73"/>
    </row>
    <row r="2070" spans="1:10" ht="11.25">
      <c r="A2070" s="74"/>
      <c r="C2070" s="73"/>
      <c r="G2070" s="73"/>
      <c r="H2070" s="73"/>
      <c r="I2070" s="73"/>
      <c r="J2070" s="73"/>
    </row>
    <row r="2071" spans="1:10" ht="11.25">
      <c r="A2071" s="74"/>
      <c r="C2071" s="73"/>
      <c r="G2071" s="73"/>
      <c r="H2071" s="73"/>
      <c r="I2071" s="73"/>
      <c r="J2071" s="73"/>
    </row>
    <row r="2072" spans="1:10" ht="11.25">
      <c r="A2072" s="74"/>
      <c r="C2072" s="73"/>
      <c r="G2072" s="73"/>
      <c r="H2072" s="73"/>
      <c r="I2072" s="73"/>
      <c r="J2072" s="73"/>
    </row>
    <row r="2073" spans="1:10" ht="11.25">
      <c r="A2073" s="74"/>
      <c r="C2073" s="73"/>
      <c r="G2073" s="73"/>
      <c r="H2073" s="73"/>
      <c r="I2073" s="73"/>
      <c r="J2073" s="73"/>
    </row>
    <row r="2074" spans="1:10" ht="11.25">
      <c r="A2074" s="74"/>
      <c r="C2074" s="73"/>
      <c r="G2074" s="73"/>
      <c r="H2074" s="73"/>
      <c r="I2074" s="73"/>
      <c r="J2074" s="73"/>
    </row>
    <row r="2075" spans="1:10" ht="11.25">
      <c r="A2075" s="74"/>
      <c r="C2075" s="73"/>
      <c r="G2075" s="73"/>
      <c r="H2075" s="73"/>
      <c r="I2075" s="73"/>
      <c r="J2075" s="73"/>
    </row>
    <row r="2076" spans="1:10" ht="11.25">
      <c r="A2076" s="74"/>
      <c r="C2076" s="73"/>
      <c r="G2076" s="73"/>
      <c r="H2076" s="73"/>
      <c r="I2076" s="73"/>
      <c r="J2076" s="73"/>
    </row>
    <row r="2077" spans="1:10" ht="11.25">
      <c r="A2077" s="74"/>
      <c r="C2077" s="73"/>
      <c r="G2077" s="73"/>
      <c r="H2077" s="73"/>
      <c r="I2077" s="73"/>
      <c r="J2077" s="73"/>
    </row>
    <row r="2078" spans="1:10" ht="11.25">
      <c r="A2078" s="74"/>
      <c r="C2078" s="73"/>
      <c r="G2078" s="73"/>
      <c r="H2078" s="73"/>
      <c r="I2078" s="73"/>
      <c r="J2078" s="73"/>
    </row>
    <row r="2079" spans="1:10" ht="11.25">
      <c r="A2079" s="74"/>
      <c r="C2079" s="73"/>
      <c r="G2079" s="73"/>
      <c r="H2079" s="73"/>
      <c r="I2079" s="73"/>
      <c r="J2079" s="73"/>
    </row>
    <row r="2080" spans="1:10" ht="11.25">
      <c r="A2080" s="74"/>
      <c r="C2080" s="73"/>
      <c r="G2080" s="73"/>
      <c r="H2080" s="73"/>
      <c r="I2080" s="73"/>
      <c r="J2080" s="73"/>
    </row>
    <row r="2081" spans="1:10" ht="11.25">
      <c r="A2081" s="74"/>
      <c r="C2081" s="73"/>
      <c r="G2081" s="73"/>
      <c r="H2081" s="73"/>
      <c r="I2081" s="73"/>
      <c r="J2081" s="73"/>
    </row>
    <row r="2082" spans="1:10" ht="11.25">
      <c r="A2082" s="74"/>
      <c r="C2082" s="73"/>
      <c r="G2082" s="73"/>
      <c r="H2082" s="73"/>
      <c r="I2082" s="73"/>
      <c r="J2082" s="73"/>
    </row>
    <row r="2083" spans="1:10" ht="11.25">
      <c r="A2083" s="74"/>
      <c r="C2083" s="73"/>
      <c r="G2083" s="73"/>
      <c r="H2083" s="73"/>
      <c r="I2083" s="73"/>
      <c r="J2083" s="73"/>
    </row>
    <row r="2084" spans="1:10" ht="11.25">
      <c r="A2084" s="74"/>
      <c r="C2084" s="73"/>
      <c r="G2084" s="73"/>
      <c r="H2084" s="73"/>
      <c r="I2084" s="73"/>
      <c r="J2084" s="73"/>
    </row>
    <row r="2085" spans="1:10" ht="11.25">
      <c r="A2085" s="74"/>
      <c r="C2085" s="73"/>
      <c r="G2085" s="73"/>
      <c r="H2085" s="73"/>
      <c r="I2085" s="73"/>
      <c r="J2085" s="73"/>
    </row>
    <row r="2086" spans="1:10" ht="11.25">
      <c r="A2086" s="74"/>
      <c r="C2086" s="73"/>
      <c r="G2086" s="73"/>
      <c r="H2086" s="73"/>
      <c r="I2086" s="73"/>
      <c r="J2086" s="73"/>
    </row>
    <row r="2087" spans="1:10" ht="11.25">
      <c r="A2087" s="74"/>
      <c r="C2087" s="73"/>
      <c r="G2087" s="73"/>
      <c r="H2087" s="73"/>
      <c r="I2087" s="73"/>
      <c r="J2087" s="73"/>
    </row>
    <row r="2088" spans="1:10" ht="11.25">
      <c r="A2088" s="74"/>
      <c r="C2088" s="73"/>
      <c r="G2088" s="73"/>
      <c r="H2088" s="73"/>
      <c r="I2088" s="73"/>
      <c r="J2088" s="73"/>
    </row>
    <row r="2089" spans="1:10" ht="11.25">
      <c r="A2089" s="74"/>
      <c r="C2089" s="73"/>
      <c r="G2089" s="73"/>
      <c r="H2089" s="73"/>
      <c r="I2089" s="73"/>
      <c r="J2089" s="73"/>
    </row>
    <row r="2090" spans="1:10" ht="11.25">
      <c r="A2090" s="74"/>
      <c r="C2090" s="73"/>
      <c r="G2090" s="73"/>
      <c r="H2090" s="73"/>
      <c r="I2090" s="73"/>
      <c r="J2090" s="73"/>
    </row>
    <row r="2091" spans="1:10" ht="11.25">
      <c r="A2091" s="74"/>
      <c r="C2091" s="73"/>
      <c r="G2091" s="73"/>
      <c r="H2091" s="73"/>
      <c r="I2091" s="73"/>
      <c r="J2091" s="73"/>
    </row>
    <row r="2092" spans="1:10" ht="11.25">
      <c r="A2092" s="74"/>
      <c r="C2092" s="73"/>
      <c r="G2092" s="73"/>
      <c r="H2092" s="73"/>
      <c r="I2092" s="73"/>
      <c r="J2092" s="73"/>
    </row>
    <row r="2093" spans="1:10" ht="11.25">
      <c r="A2093" s="74"/>
      <c r="C2093" s="73"/>
      <c r="G2093" s="73"/>
      <c r="H2093" s="73"/>
      <c r="I2093" s="73"/>
      <c r="J2093" s="73"/>
    </row>
    <row r="2094" spans="1:10" ht="11.25">
      <c r="A2094" s="74"/>
      <c r="C2094" s="73"/>
      <c r="G2094" s="73"/>
      <c r="H2094" s="73"/>
      <c r="I2094" s="73"/>
      <c r="J2094" s="73"/>
    </row>
    <row r="2095" spans="1:10" ht="11.25">
      <c r="A2095" s="74"/>
      <c r="C2095" s="73"/>
      <c r="G2095" s="73"/>
      <c r="H2095" s="73"/>
      <c r="I2095" s="73"/>
      <c r="J2095" s="73"/>
    </row>
    <row r="2096" spans="1:10" ht="11.25">
      <c r="A2096" s="74"/>
      <c r="C2096" s="73"/>
      <c r="G2096" s="73"/>
      <c r="H2096" s="73"/>
      <c r="I2096" s="73"/>
      <c r="J2096" s="73"/>
    </row>
    <row r="2097" spans="1:10" ht="11.25">
      <c r="A2097" s="74"/>
      <c r="C2097" s="73"/>
      <c r="G2097" s="73"/>
      <c r="H2097" s="73"/>
      <c r="I2097" s="73"/>
      <c r="J2097" s="73"/>
    </row>
    <row r="2098" spans="1:10" ht="11.25">
      <c r="A2098" s="74"/>
      <c r="C2098" s="73"/>
      <c r="G2098" s="73"/>
      <c r="H2098" s="73"/>
      <c r="I2098" s="73"/>
      <c r="J2098" s="73"/>
    </row>
    <row r="2099" spans="1:10" ht="11.25">
      <c r="A2099" s="74"/>
      <c r="C2099" s="73"/>
      <c r="G2099" s="73"/>
      <c r="H2099" s="73"/>
      <c r="I2099" s="73"/>
      <c r="J2099" s="73"/>
    </row>
    <row r="2100" spans="1:10" ht="11.25">
      <c r="A2100" s="74"/>
      <c r="C2100" s="73"/>
      <c r="G2100" s="73"/>
      <c r="H2100" s="73"/>
      <c r="I2100" s="73"/>
      <c r="J2100" s="73"/>
    </row>
    <row r="2101" spans="1:10" ht="11.25">
      <c r="A2101" s="74"/>
      <c r="C2101" s="73"/>
      <c r="G2101" s="73"/>
      <c r="H2101" s="73"/>
      <c r="I2101" s="73"/>
      <c r="J2101" s="73"/>
    </row>
    <row r="2102" spans="1:10" ht="11.25">
      <c r="A2102" s="74"/>
      <c r="C2102" s="73"/>
      <c r="G2102" s="73"/>
      <c r="H2102" s="73"/>
      <c r="I2102" s="73"/>
      <c r="J2102" s="73"/>
    </row>
    <row r="2103" spans="1:10" ht="11.25">
      <c r="A2103" s="74"/>
      <c r="C2103" s="73"/>
      <c r="G2103" s="73"/>
      <c r="H2103" s="73"/>
      <c r="I2103" s="73"/>
      <c r="J2103" s="73"/>
    </row>
    <row r="2104" spans="1:10" ht="11.25">
      <c r="A2104" s="74"/>
      <c r="C2104" s="73"/>
      <c r="G2104" s="73"/>
      <c r="H2104" s="73"/>
      <c r="I2104" s="73"/>
      <c r="J2104" s="73"/>
    </row>
    <row r="2105" spans="1:10" ht="11.25">
      <c r="A2105" s="74"/>
      <c r="C2105" s="73"/>
      <c r="G2105" s="73"/>
      <c r="H2105" s="73"/>
      <c r="I2105" s="73"/>
      <c r="J2105" s="73"/>
    </row>
    <row r="2106" spans="1:10" ht="11.25">
      <c r="A2106" s="74"/>
      <c r="C2106" s="73"/>
      <c r="G2106" s="73"/>
      <c r="H2106" s="73"/>
      <c r="I2106" s="73"/>
      <c r="J2106" s="73"/>
    </row>
    <row r="2107" spans="1:10" ht="11.25">
      <c r="A2107" s="74"/>
      <c r="C2107" s="73"/>
      <c r="G2107" s="73"/>
      <c r="H2107" s="73"/>
      <c r="I2107" s="73"/>
      <c r="J2107" s="73"/>
    </row>
    <row r="2108" spans="1:10" ht="11.25">
      <c r="A2108" s="74"/>
      <c r="C2108" s="73"/>
      <c r="G2108" s="73"/>
      <c r="H2108" s="73"/>
      <c r="I2108" s="73"/>
      <c r="J2108" s="73"/>
    </row>
    <row r="2109" spans="1:10" ht="11.25">
      <c r="A2109" s="74"/>
      <c r="C2109" s="73"/>
      <c r="G2109" s="73"/>
      <c r="H2109" s="73"/>
      <c r="I2109" s="73"/>
      <c r="J2109" s="73"/>
    </row>
    <row r="2110" spans="1:10" ht="11.25">
      <c r="A2110" s="74"/>
      <c r="C2110" s="73"/>
      <c r="G2110" s="73"/>
      <c r="H2110" s="73"/>
      <c r="I2110" s="73"/>
      <c r="J2110" s="73"/>
    </row>
    <row r="2111" spans="1:10" ht="11.25">
      <c r="A2111" s="74"/>
      <c r="C2111" s="73"/>
      <c r="G2111" s="73"/>
      <c r="H2111" s="73"/>
      <c r="I2111" s="73"/>
      <c r="J2111" s="73"/>
    </row>
    <row r="2112" spans="1:10" ht="11.25">
      <c r="A2112" s="74"/>
      <c r="C2112" s="73"/>
      <c r="G2112" s="73"/>
      <c r="H2112" s="73"/>
      <c r="I2112" s="73"/>
      <c r="J2112" s="73"/>
    </row>
    <row r="2113" spans="1:10" ht="11.25">
      <c r="A2113" s="74"/>
      <c r="C2113" s="73"/>
      <c r="G2113" s="73"/>
      <c r="H2113" s="73"/>
      <c r="I2113" s="73"/>
      <c r="J2113" s="73"/>
    </row>
    <row r="2114" spans="1:10" ht="11.25">
      <c r="A2114" s="74"/>
      <c r="C2114" s="73"/>
      <c r="G2114" s="73"/>
      <c r="H2114" s="73"/>
      <c r="I2114" s="73"/>
      <c r="J2114" s="73"/>
    </row>
    <row r="2115" spans="1:10" ht="11.25">
      <c r="A2115" s="74"/>
      <c r="C2115" s="73"/>
      <c r="G2115" s="73"/>
      <c r="H2115" s="73"/>
      <c r="I2115" s="73"/>
      <c r="J2115" s="73"/>
    </row>
    <row r="2116" spans="1:10" ht="11.25">
      <c r="A2116" s="74"/>
      <c r="C2116" s="73"/>
      <c r="G2116" s="73"/>
      <c r="H2116" s="73"/>
      <c r="I2116" s="73"/>
      <c r="J2116" s="73"/>
    </row>
    <row r="2117" spans="1:10" ht="11.25">
      <c r="A2117" s="74"/>
      <c r="C2117" s="73"/>
      <c r="G2117" s="73"/>
      <c r="H2117" s="73"/>
      <c r="I2117" s="73"/>
      <c r="J2117" s="73"/>
    </row>
    <row r="2118" spans="1:10" ht="11.25">
      <c r="A2118" s="74"/>
      <c r="C2118" s="73"/>
      <c r="G2118" s="73"/>
      <c r="H2118" s="73"/>
      <c r="I2118" s="73"/>
      <c r="J2118" s="73"/>
    </row>
    <row r="2119" spans="1:10" ht="11.25">
      <c r="A2119" s="74"/>
      <c r="C2119" s="73"/>
      <c r="G2119" s="73"/>
      <c r="H2119" s="73"/>
      <c r="I2119" s="73"/>
      <c r="J2119" s="73"/>
    </row>
    <row r="2120" spans="1:10" ht="11.25">
      <c r="A2120" s="74"/>
      <c r="C2120" s="73"/>
      <c r="G2120" s="73"/>
      <c r="H2120" s="73"/>
      <c r="I2120" s="73"/>
      <c r="J2120" s="73"/>
    </row>
    <row r="2121" spans="1:10" ht="11.25">
      <c r="A2121" s="74"/>
      <c r="C2121" s="73"/>
      <c r="G2121" s="73"/>
      <c r="H2121" s="73"/>
      <c r="I2121" s="73"/>
      <c r="J2121" s="73"/>
    </row>
    <row r="2122" spans="1:10" ht="11.25">
      <c r="A2122" s="74"/>
      <c r="C2122" s="73"/>
      <c r="G2122" s="73"/>
      <c r="H2122" s="73"/>
      <c r="I2122" s="73"/>
      <c r="J2122" s="73"/>
    </row>
    <row r="2123" spans="1:10" ht="11.25">
      <c r="A2123" s="74"/>
      <c r="C2123" s="73"/>
      <c r="G2123" s="73"/>
      <c r="H2123" s="73"/>
      <c r="I2123" s="73"/>
      <c r="J2123" s="73"/>
    </row>
    <row r="2124" spans="1:10" ht="11.25">
      <c r="A2124" s="74"/>
      <c r="C2124" s="73"/>
      <c r="G2124" s="73"/>
      <c r="H2124" s="73"/>
      <c r="I2124" s="73"/>
      <c r="J2124" s="73"/>
    </row>
    <row r="2125" spans="1:10" ht="11.25">
      <c r="A2125" s="74"/>
      <c r="C2125" s="73"/>
      <c r="G2125" s="73"/>
      <c r="H2125" s="73"/>
      <c r="I2125" s="73"/>
      <c r="J2125" s="73"/>
    </row>
    <row r="2126" spans="1:10" ht="11.25">
      <c r="A2126" s="74"/>
      <c r="C2126" s="73"/>
      <c r="G2126" s="73"/>
      <c r="H2126" s="73"/>
      <c r="I2126" s="73"/>
      <c r="J2126" s="73"/>
    </row>
    <row r="2127" spans="1:10" ht="11.25">
      <c r="A2127" s="74"/>
      <c r="C2127" s="73"/>
      <c r="G2127" s="73"/>
      <c r="H2127" s="73"/>
      <c r="I2127" s="73"/>
      <c r="J2127" s="73"/>
    </row>
    <row r="2128" spans="1:10" ht="11.25">
      <c r="A2128" s="74"/>
      <c r="C2128" s="73"/>
      <c r="G2128" s="73"/>
      <c r="H2128" s="73"/>
      <c r="I2128" s="73"/>
      <c r="J2128" s="73"/>
    </row>
    <row r="2129" spans="1:10" ht="11.25">
      <c r="A2129" s="74"/>
      <c r="C2129" s="73"/>
      <c r="G2129" s="73"/>
      <c r="H2129" s="73"/>
      <c r="I2129" s="73"/>
      <c r="J2129" s="73"/>
    </row>
    <row r="2130" spans="1:10" ht="11.25">
      <c r="A2130" s="74"/>
      <c r="C2130" s="73"/>
      <c r="G2130" s="73"/>
      <c r="H2130" s="73"/>
      <c r="I2130" s="73"/>
      <c r="J2130" s="73"/>
    </row>
    <row r="2131" spans="1:10" ht="11.25">
      <c r="A2131" s="74"/>
      <c r="C2131" s="73"/>
      <c r="G2131" s="73"/>
      <c r="H2131" s="73"/>
      <c r="I2131" s="73"/>
      <c r="J2131" s="73"/>
    </row>
    <row r="2132" spans="1:10" ht="11.25">
      <c r="A2132" s="74"/>
      <c r="C2132" s="73"/>
      <c r="G2132" s="73"/>
      <c r="H2132" s="73"/>
      <c r="I2132" s="73"/>
      <c r="J2132" s="73"/>
    </row>
    <row r="2133" spans="1:10" ht="11.25">
      <c r="A2133" s="74"/>
      <c r="C2133" s="73"/>
      <c r="G2133" s="73"/>
      <c r="H2133" s="73"/>
      <c r="I2133" s="73"/>
      <c r="J2133" s="73"/>
    </row>
    <row r="2134" spans="1:10" ht="11.25">
      <c r="A2134" s="74"/>
      <c r="C2134" s="73"/>
      <c r="G2134" s="73"/>
      <c r="H2134" s="73"/>
      <c r="I2134" s="73"/>
      <c r="J2134" s="73"/>
    </row>
    <row r="2135" spans="1:10" ht="11.25">
      <c r="A2135" s="74"/>
      <c r="C2135" s="73"/>
      <c r="G2135" s="73"/>
      <c r="H2135" s="73"/>
      <c r="I2135" s="73"/>
      <c r="J2135" s="73"/>
    </row>
    <row r="2136" spans="1:10" ht="11.25">
      <c r="A2136" s="74"/>
      <c r="C2136" s="73"/>
      <c r="G2136" s="73"/>
      <c r="H2136" s="73"/>
      <c r="I2136" s="73"/>
      <c r="J2136" s="73"/>
    </row>
    <row r="2137" spans="1:10" ht="11.25">
      <c r="A2137" s="74"/>
      <c r="C2137" s="73"/>
      <c r="G2137" s="73"/>
      <c r="H2137" s="73"/>
      <c r="I2137" s="73"/>
      <c r="J2137" s="73"/>
    </row>
    <row r="2138" spans="1:10" ht="11.25">
      <c r="A2138" s="74"/>
      <c r="C2138" s="73"/>
      <c r="G2138" s="73"/>
      <c r="H2138" s="73"/>
      <c r="I2138" s="73"/>
      <c r="J2138" s="73"/>
    </row>
    <row r="2139" spans="1:10" ht="11.25">
      <c r="A2139" s="74"/>
      <c r="C2139" s="73"/>
      <c r="G2139" s="73"/>
      <c r="H2139" s="73"/>
      <c r="I2139" s="73"/>
      <c r="J2139" s="73"/>
    </row>
    <row r="2140" spans="1:10" ht="11.25">
      <c r="A2140" s="74"/>
      <c r="C2140" s="73"/>
      <c r="G2140" s="73"/>
      <c r="H2140" s="73"/>
      <c r="I2140" s="73"/>
      <c r="J2140" s="73"/>
    </row>
    <row r="2141" spans="1:10" ht="11.25">
      <c r="A2141" s="74"/>
      <c r="C2141" s="73"/>
      <c r="G2141" s="73"/>
      <c r="H2141" s="73"/>
      <c r="I2141" s="73"/>
      <c r="J2141" s="73"/>
    </row>
    <row r="2142" spans="1:10" ht="11.25">
      <c r="A2142" s="74"/>
      <c r="C2142" s="73"/>
      <c r="G2142" s="73"/>
      <c r="H2142" s="73"/>
      <c r="I2142" s="73"/>
      <c r="J2142" s="73"/>
    </row>
    <row r="2143" spans="1:10" ht="11.25">
      <c r="A2143" s="74"/>
      <c r="C2143" s="73"/>
      <c r="G2143" s="73"/>
      <c r="H2143" s="73"/>
      <c r="I2143" s="73"/>
      <c r="J2143" s="73"/>
    </row>
    <row r="2144" spans="1:10" ht="11.25">
      <c r="A2144" s="74"/>
      <c r="C2144" s="73"/>
      <c r="G2144" s="73"/>
      <c r="H2144" s="73"/>
      <c r="I2144" s="73"/>
      <c r="J2144" s="73"/>
    </row>
    <row r="2145" spans="1:10" ht="11.25">
      <c r="A2145" s="74"/>
      <c r="C2145" s="73"/>
      <c r="G2145" s="73"/>
      <c r="H2145" s="73"/>
      <c r="I2145" s="73"/>
      <c r="J2145" s="73"/>
    </row>
    <row r="2146" spans="1:10" ht="11.25">
      <c r="A2146" s="74"/>
      <c r="C2146" s="73"/>
      <c r="G2146" s="73"/>
      <c r="H2146" s="73"/>
      <c r="I2146" s="73"/>
      <c r="J2146" s="73"/>
    </row>
    <row r="2147" spans="1:10" ht="11.25">
      <c r="A2147" s="74"/>
      <c r="C2147" s="73"/>
      <c r="G2147" s="73"/>
      <c r="H2147" s="73"/>
      <c r="I2147" s="73"/>
      <c r="J2147" s="73"/>
    </row>
    <row r="2148" spans="1:10" ht="11.25">
      <c r="A2148" s="74"/>
      <c r="C2148" s="73"/>
      <c r="G2148" s="73"/>
      <c r="H2148" s="73"/>
      <c r="I2148" s="73"/>
      <c r="J2148" s="73"/>
    </row>
    <row r="2149" spans="1:10" ht="11.25">
      <c r="A2149" s="74"/>
      <c r="C2149" s="73"/>
      <c r="G2149" s="73"/>
      <c r="H2149" s="73"/>
      <c r="I2149" s="73"/>
      <c r="J2149" s="73"/>
    </row>
    <row r="2150" spans="1:10" ht="11.25">
      <c r="A2150" s="74"/>
      <c r="C2150" s="73"/>
      <c r="G2150" s="73"/>
      <c r="H2150" s="73"/>
      <c r="I2150" s="73"/>
      <c r="J2150" s="73"/>
    </row>
    <row r="2151" spans="1:10" ht="11.25">
      <c r="A2151" s="74"/>
      <c r="C2151" s="73"/>
      <c r="G2151" s="73"/>
      <c r="H2151" s="73"/>
      <c r="I2151" s="73"/>
      <c r="J2151" s="73"/>
    </row>
    <row r="2152" spans="1:10" ht="11.25">
      <c r="A2152" s="74"/>
      <c r="C2152" s="73"/>
      <c r="G2152" s="73"/>
      <c r="H2152" s="73"/>
      <c r="I2152" s="73"/>
      <c r="J2152" s="73"/>
    </row>
    <row r="2153" spans="1:10" ht="11.25">
      <c r="A2153" s="74"/>
      <c r="C2153" s="73"/>
      <c r="G2153" s="73"/>
      <c r="H2153" s="73"/>
      <c r="I2153" s="73"/>
      <c r="J2153" s="73"/>
    </row>
    <row r="2154" spans="1:10" ht="11.25">
      <c r="A2154" s="74"/>
      <c r="C2154" s="73"/>
      <c r="G2154" s="73"/>
      <c r="H2154" s="73"/>
      <c r="I2154" s="73"/>
      <c r="J2154" s="73"/>
    </row>
    <row r="2155" spans="1:10" ht="11.25">
      <c r="A2155" s="74"/>
      <c r="C2155" s="73"/>
      <c r="G2155" s="73"/>
      <c r="H2155" s="73"/>
      <c r="I2155" s="73"/>
      <c r="J2155" s="73"/>
    </row>
    <row r="2156" spans="1:10" ht="11.25">
      <c r="A2156" s="74"/>
      <c r="C2156" s="73"/>
      <c r="G2156" s="73"/>
      <c r="H2156" s="73"/>
      <c r="I2156" s="73"/>
      <c r="J2156" s="73"/>
    </row>
    <row r="2157" spans="1:10" ht="11.25">
      <c r="A2157" s="74"/>
      <c r="C2157" s="73"/>
      <c r="G2157" s="73"/>
      <c r="H2157" s="73"/>
      <c r="I2157" s="73"/>
      <c r="J2157" s="73"/>
    </row>
    <row r="2158" spans="1:10" ht="11.25">
      <c r="A2158" s="74"/>
      <c r="C2158" s="73"/>
      <c r="G2158" s="73"/>
      <c r="H2158" s="73"/>
      <c r="I2158" s="73"/>
      <c r="J2158" s="73"/>
    </row>
    <row r="2159" spans="1:10" ht="11.25">
      <c r="A2159" s="74"/>
      <c r="C2159" s="73"/>
      <c r="G2159" s="73"/>
      <c r="H2159" s="73"/>
      <c r="I2159" s="73"/>
      <c r="J2159" s="73"/>
    </row>
    <row r="2160" spans="1:10" ht="11.25">
      <c r="A2160" s="74"/>
      <c r="C2160" s="73"/>
      <c r="G2160" s="73"/>
      <c r="H2160" s="73"/>
      <c r="I2160" s="73"/>
      <c r="J2160" s="73"/>
    </row>
    <row r="2161" spans="1:10" ht="11.25">
      <c r="A2161" s="74"/>
      <c r="C2161" s="73"/>
      <c r="G2161" s="73"/>
      <c r="H2161" s="73"/>
      <c r="I2161" s="73"/>
      <c r="J2161" s="73"/>
    </row>
    <row r="2162" spans="1:10" ht="11.25">
      <c r="A2162" s="74"/>
      <c r="C2162" s="73"/>
      <c r="G2162" s="73"/>
      <c r="H2162" s="73"/>
      <c r="I2162" s="73"/>
      <c r="J2162" s="73"/>
    </row>
    <row r="2163" spans="1:10" ht="11.25">
      <c r="A2163" s="74"/>
      <c r="C2163" s="73"/>
      <c r="G2163" s="73"/>
      <c r="H2163" s="73"/>
      <c r="I2163" s="73"/>
      <c r="J2163" s="73"/>
    </row>
    <row r="2164" spans="1:10" ht="11.25">
      <c r="A2164" s="74"/>
      <c r="C2164" s="73"/>
      <c r="G2164" s="73"/>
      <c r="H2164" s="73"/>
      <c r="I2164" s="73"/>
      <c r="J2164" s="73"/>
    </row>
    <row r="2165" spans="1:10" ht="11.25">
      <c r="A2165" s="74"/>
      <c r="C2165" s="73"/>
      <c r="G2165" s="73"/>
      <c r="H2165" s="73"/>
      <c r="I2165" s="73"/>
      <c r="J2165" s="73"/>
    </row>
    <row r="2166" spans="1:10" ht="11.25">
      <c r="A2166" s="74"/>
      <c r="C2166" s="73"/>
      <c r="G2166" s="73"/>
      <c r="H2166" s="73"/>
      <c r="I2166" s="73"/>
      <c r="J2166" s="73"/>
    </row>
    <row r="2167" spans="1:10" ht="11.25">
      <c r="A2167" s="74"/>
      <c r="C2167" s="73"/>
      <c r="G2167" s="73"/>
      <c r="H2167" s="73"/>
      <c r="I2167" s="73"/>
      <c r="J2167" s="73"/>
    </row>
    <row r="2168" spans="1:10" ht="11.25">
      <c r="A2168" s="74"/>
      <c r="C2168" s="73"/>
      <c r="G2168" s="73"/>
      <c r="H2168" s="73"/>
      <c r="I2168" s="73"/>
      <c r="J2168" s="73"/>
    </row>
    <row r="2169" spans="1:10" ht="11.25">
      <c r="A2169" s="74"/>
      <c r="C2169" s="73"/>
      <c r="G2169" s="73"/>
      <c r="H2169" s="73"/>
      <c r="I2169" s="73"/>
      <c r="J2169" s="73"/>
    </row>
    <row r="2170" spans="1:10" ht="11.25">
      <c r="A2170" s="74"/>
      <c r="C2170" s="73"/>
      <c r="G2170" s="73"/>
      <c r="H2170" s="73"/>
      <c r="I2170" s="73"/>
      <c r="J2170" s="73"/>
    </row>
    <row r="2171" spans="1:10" ht="11.25">
      <c r="A2171" s="74"/>
      <c r="C2171" s="73"/>
      <c r="G2171" s="73"/>
      <c r="H2171" s="73"/>
      <c r="I2171" s="73"/>
      <c r="J2171" s="73"/>
    </row>
    <row r="2172" spans="1:10" ht="11.25">
      <c r="A2172" s="74"/>
      <c r="C2172" s="73"/>
      <c r="G2172" s="73"/>
      <c r="H2172" s="73"/>
      <c r="I2172" s="73"/>
      <c r="J2172" s="73"/>
    </row>
    <row r="2173" spans="1:10" ht="11.25">
      <c r="A2173" s="74"/>
      <c r="C2173" s="73"/>
      <c r="G2173" s="73"/>
      <c r="H2173" s="73"/>
      <c r="I2173" s="73"/>
      <c r="J2173" s="73"/>
    </row>
    <row r="2174" spans="1:10" ht="11.25">
      <c r="A2174" s="74"/>
      <c r="C2174" s="73"/>
      <c r="G2174" s="73"/>
      <c r="H2174" s="73"/>
      <c r="I2174" s="73"/>
      <c r="J2174" s="73"/>
    </row>
    <row r="2175" spans="1:10" ht="11.25">
      <c r="A2175" s="74"/>
      <c r="C2175" s="73"/>
      <c r="G2175" s="73"/>
      <c r="H2175" s="73"/>
      <c r="I2175" s="73"/>
      <c r="J2175" s="73"/>
    </row>
    <row r="2176" spans="1:10" ht="11.25">
      <c r="A2176" s="74"/>
      <c r="C2176" s="73"/>
      <c r="G2176" s="73"/>
      <c r="H2176" s="73"/>
      <c r="I2176" s="73"/>
      <c r="J2176" s="73"/>
    </row>
    <row r="2177" spans="1:10" ht="11.25">
      <c r="A2177" s="74"/>
      <c r="C2177" s="73"/>
      <c r="G2177" s="73"/>
      <c r="H2177" s="73"/>
      <c r="I2177" s="73"/>
      <c r="J2177" s="73"/>
    </row>
    <row r="2178" spans="1:10" ht="11.25">
      <c r="A2178" s="74"/>
      <c r="C2178" s="73"/>
      <c r="G2178" s="73"/>
      <c r="H2178" s="73"/>
      <c r="I2178" s="73"/>
      <c r="J2178" s="73"/>
    </row>
    <row r="2179" spans="1:10" ht="11.25">
      <c r="A2179" s="74"/>
      <c r="C2179" s="73"/>
      <c r="G2179" s="73"/>
      <c r="H2179" s="73"/>
      <c r="I2179" s="73"/>
      <c r="J2179" s="73"/>
    </row>
    <row r="2180" spans="1:10" ht="11.25">
      <c r="A2180" s="74"/>
      <c r="C2180" s="73"/>
      <c r="G2180" s="73"/>
      <c r="H2180" s="73"/>
      <c r="I2180" s="73"/>
      <c r="J2180" s="73"/>
    </row>
    <row r="2181" spans="1:10" ht="11.25">
      <c r="A2181" s="74"/>
      <c r="C2181" s="73"/>
      <c r="G2181" s="73"/>
      <c r="H2181" s="73"/>
      <c r="I2181" s="73"/>
      <c r="J2181" s="73"/>
    </row>
    <row r="2182" spans="1:10" ht="11.25">
      <c r="A2182" s="74"/>
      <c r="C2182" s="73"/>
      <c r="G2182" s="73"/>
      <c r="H2182" s="73"/>
      <c r="I2182" s="73"/>
      <c r="J2182" s="73"/>
    </row>
    <row r="2183" spans="1:10" ht="11.25">
      <c r="A2183" s="74"/>
      <c r="C2183" s="73"/>
      <c r="G2183" s="73"/>
      <c r="H2183" s="73"/>
      <c r="I2183" s="73"/>
      <c r="J2183" s="73"/>
    </row>
    <row r="2184" spans="1:10" ht="11.25">
      <c r="A2184" s="74"/>
      <c r="C2184" s="73"/>
      <c r="G2184" s="73"/>
      <c r="H2184" s="73"/>
      <c r="I2184" s="73"/>
      <c r="J2184" s="73"/>
    </row>
    <row r="2185" spans="1:10" ht="11.25">
      <c r="A2185" s="74"/>
      <c r="C2185" s="73"/>
      <c r="G2185" s="73"/>
      <c r="H2185" s="73"/>
      <c r="I2185" s="73"/>
      <c r="J2185" s="73"/>
    </row>
    <row r="2186" spans="1:10" ht="11.25">
      <c r="A2186" s="74"/>
      <c r="C2186" s="73"/>
      <c r="G2186" s="73"/>
      <c r="H2186" s="73"/>
      <c r="I2186" s="73"/>
      <c r="J2186" s="73"/>
    </row>
    <row r="2187" spans="1:10" ht="11.25">
      <c r="A2187" s="74"/>
      <c r="C2187" s="73"/>
      <c r="G2187" s="73"/>
      <c r="H2187" s="73"/>
      <c r="I2187" s="73"/>
      <c r="J2187" s="73"/>
    </row>
    <row r="2188" spans="1:10" ht="11.25">
      <c r="A2188" s="74"/>
      <c r="C2188" s="73"/>
      <c r="G2188" s="73"/>
      <c r="H2188" s="73"/>
      <c r="I2188" s="73"/>
      <c r="J2188" s="73"/>
    </row>
    <row r="2189" spans="1:10" ht="11.25">
      <c r="A2189" s="74"/>
      <c r="C2189" s="73"/>
      <c r="G2189" s="73"/>
      <c r="H2189" s="73"/>
      <c r="I2189" s="73"/>
      <c r="J2189" s="73"/>
    </row>
    <row r="2190" spans="1:10" ht="11.25">
      <c r="A2190" s="74"/>
      <c r="C2190" s="73"/>
      <c r="G2190" s="73"/>
      <c r="H2190" s="73"/>
      <c r="I2190" s="73"/>
      <c r="J2190" s="73"/>
    </row>
    <row r="2191" spans="1:10" ht="11.25">
      <c r="A2191" s="74"/>
      <c r="C2191" s="73"/>
      <c r="G2191" s="73"/>
      <c r="H2191" s="73"/>
      <c r="I2191" s="73"/>
      <c r="J2191" s="73"/>
    </row>
    <row r="2192" spans="1:10" ht="11.25">
      <c r="A2192" s="74"/>
      <c r="C2192" s="73"/>
      <c r="G2192" s="73"/>
      <c r="H2192" s="73"/>
      <c r="I2192" s="73"/>
      <c r="J2192" s="73"/>
    </row>
    <row r="2193" spans="1:10" ht="11.25">
      <c r="A2193" s="74"/>
      <c r="C2193" s="73"/>
      <c r="G2193" s="73"/>
      <c r="H2193" s="73"/>
      <c r="I2193" s="73"/>
      <c r="J2193" s="73"/>
    </row>
    <row r="2194" spans="1:10" ht="11.25">
      <c r="A2194" s="74"/>
      <c r="C2194" s="73"/>
      <c r="G2194" s="73"/>
      <c r="H2194" s="73"/>
      <c r="I2194" s="73"/>
      <c r="J2194" s="73"/>
    </row>
    <row r="2195" spans="1:10" ht="11.25">
      <c r="A2195" s="74"/>
      <c r="C2195" s="73"/>
      <c r="G2195" s="73"/>
      <c r="H2195" s="73"/>
      <c r="I2195" s="73"/>
      <c r="J2195" s="73"/>
    </row>
    <row r="2196" spans="1:10" ht="11.25">
      <c r="A2196" s="74"/>
      <c r="C2196" s="73"/>
      <c r="G2196" s="73"/>
      <c r="H2196" s="73"/>
      <c r="I2196" s="73"/>
      <c r="J2196" s="73"/>
    </row>
    <row r="2197" spans="1:10" ht="11.25">
      <c r="A2197" s="74"/>
      <c r="C2197" s="73"/>
      <c r="G2197" s="73"/>
      <c r="H2197" s="73"/>
      <c r="I2197" s="73"/>
      <c r="J2197" s="73"/>
    </row>
    <row r="2198" spans="1:10" ht="11.25">
      <c r="A2198" s="74"/>
      <c r="C2198" s="73"/>
      <c r="G2198" s="73"/>
      <c r="H2198" s="73"/>
      <c r="I2198" s="73"/>
      <c r="J2198" s="73"/>
    </row>
    <row r="2199" spans="1:10" ht="11.25">
      <c r="A2199" s="74"/>
      <c r="C2199" s="73"/>
      <c r="G2199" s="73"/>
      <c r="H2199" s="73"/>
      <c r="I2199" s="73"/>
      <c r="J2199" s="73"/>
    </row>
    <row r="2200" spans="1:10" ht="11.25">
      <c r="A2200" s="74"/>
      <c r="C2200" s="73"/>
      <c r="G2200" s="73"/>
      <c r="H2200" s="73"/>
      <c r="I2200" s="73"/>
      <c r="J2200" s="73"/>
    </row>
    <row r="2201" spans="1:10" ht="11.25">
      <c r="A2201" s="74"/>
      <c r="C2201" s="73"/>
      <c r="G2201" s="73"/>
      <c r="H2201" s="73"/>
      <c r="I2201" s="73"/>
      <c r="J2201" s="73"/>
    </row>
    <row r="2202" spans="1:10" ht="11.25">
      <c r="A2202" s="74"/>
      <c r="C2202" s="73"/>
      <c r="G2202" s="73"/>
      <c r="H2202" s="73"/>
      <c r="I2202" s="73"/>
      <c r="J2202" s="73"/>
    </row>
    <row r="2203" spans="1:10" ht="11.25">
      <c r="A2203" s="74"/>
      <c r="C2203" s="73"/>
      <c r="G2203" s="73"/>
      <c r="H2203" s="73"/>
      <c r="I2203" s="73"/>
      <c r="J2203" s="73"/>
    </row>
    <row r="2204" spans="1:10" ht="11.25">
      <c r="A2204" s="74"/>
      <c r="C2204" s="73"/>
      <c r="G2204" s="73"/>
      <c r="H2204" s="73"/>
      <c r="I2204" s="73"/>
      <c r="J2204" s="73"/>
    </row>
    <row r="2205" spans="1:10" ht="11.25">
      <c r="A2205" s="74"/>
      <c r="C2205" s="73"/>
      <c r="G2205" s="73"/>
      <c r="H2205" s="73"/>
      <c r="I2205" s="73"/>
      <c r="J2205" s="73"/>
    </row>
    <row r="2206" spans="1:10" ht="11.25">
      <c r="A2206" s="74"/>
      <c r="C2206" s="73"/>
      <c r="G2206" s="73"/>
      <c r="H2206" s="73"/>
      <c r="I2206" s="73"/>
      <c r="J2206" s="73"/>
    </row>
    <row r="2207" spans="1:10" ht="11.25">
      <c r="A2207" s="74"/>
      <c r="C2207" s="73"/>
      <c r="G2207" s="73"/>
      <c r="H2207" s="73"/>
      <c r="I2207" s="73"/>
      <c r="J2207" s="73"/>
    </row>
    <row r="2208" spans="1:10" ht="11.25">
      <c r="A2208" s="74"/>
      <c r="C2208" s="73"/>
      <c r="G2208" s="73"/>
      <c r="H2208" s="73"/>
      <c r="I2208" s="73"/>
      <c r="J2208" s="73"/>
    </row>
    <row r="2209" spans="1:10" ht="11.25">
      <c r="A2209" s="74"/>
      <c r="C2209" s="73"/>
      <c r="G2209" s="73"/>
      <c r="H2209" s="73"/>
      <c r="I2209" s="73"/>
      <c r="J2209" s="73"/>
    </row>
    <row r="2210" spans="1:10" ht="11.25">
      <c r="A2210" s="74"/>
      <c r="C2210" s="73"/>
      <c r="G2210" s="73"/>
      <c r="H2210" s="73"/>
      <c r="I2210" s="73"/>
      <c r="J2210" s="73"/>
    </row>
    <row r="2211" spans="1:10" ht="11.25">
      <c r="A2211" s="74"/>
      <c r="C2211" s="73"/>
      <c r="G2211" s="73"/>
      <c r="H2211" s="73"/>
      <c r="I2211" s="73"/>
      <c r="J2211" s="73"/>
    </row>
    <row r="2212" spans="1:10" ht="11.25">
      <c r="A2212" s="74"/>
      <c r="C2212" s="73"/>
      <c r="G2212" s="73"/>
      <c r="H2212" s="73"/>
      <c r="I2212" s="73"/>
      <c r="J2212" s="73"/>
    </row>
    <row r="2213" spans="1:10" ht="11.25">
      <c r="A2213" s="74"/>
      <c r="C2213" s="73"/>
      <c r="G2213" s="73"/>
      <c r="H2213" s="73"/>
      <c r="I2213" s="73"/>
      <c r="J2213" s="73"/>
    </row>
    <row r="2214" spans="1:10" ht="11.25">
      <c r="A2214" s="74"/>
      <c r="C2214" s="73"/>
      <c r="G2214" s="73"/>
      <c r="H2214" s="73"/>
      <c r="I2214" s="73"/>
      <c r="J2214" s="73"/>
    </row>
    <row r="2215" spans="1:10" ht="11.25">
      <c r="A2215" s="74"/>
      <c r="C2215" s="73"/>
      <c r="G2215" s="73"/>
      <c r="H2215" s="73"/>
      <c r="I2215" s="73"/>
      <c r="J2215" s="73"/>
    </row>
    <row r="2216" spans="1:10" ht="11.25">
      <c r="A2216" s="74"/>
      <c r="C2216" s="73"/>
      <c r="G2216" s="73"/>
      <c r="H2216" s="73"/>
      <c r="I2216" s="73"/>
      <c r="J2216" s="73"/>
    </row>
    <row r="2217" spans="1:10" ht="11.25">
      <c r="A2217" s="74"/>
      <c r="C2217" s="73"/>
      <c r="G2217" s="73"/>
      <c r="H2217" s="73"/>
      <c r="I2217" s="73"/>
      <c r="J2217" s="73"/>
    </row>
    <row r="2218" spans="1:10" ht="11.25">
      <c r="A2218" s="74"/>
      <c r="C2218" s="73"/>
      <c r="G2218" s="73"/>
      <c r="H2218" s="73"/>
      <c r="I2218" s="73"/>
      <c r="J2218" s="73"/>
    </row>
    <row r="2219" spans="1:10" ht="11.25">
      <c r="A2219" s="74"/>
      <c r="C2219" s="73"/>
      <c r="G2219" s="73"/>
      <c r="H2219" s="73"/>
      <c r="I2219" s="73"/>
      <c r="J2219" s="73"/>
    </row>
    <row r="2220" spans="1:10" ht="11.25">
      <c r="A2220" s="74"/>
      <c r="C2220" s="73"/>
      <c r="G2220" s="73"/>
      <c r="H2220" s="73"/>
      <c r="I2220" s="73"/>
      <c r="J2220" s="73"/>
    </row>
    <row r="2221" spans="1:10" ht="11.25">
      <c r="A2221" s="74"/>
      <c r="C2221" s="73"/>
      <c r="G2221" s="73"/>
      <c r="H2221" s="73"/>
      <c r="I2221" s="73"/>
      <c r="J2221" s="73"/>
    </row>
    <row r="2222" spans="1:10" ht="11.25">
      <c r="A2222" s="74"/>
      <c r="C2222" s="73"/>
      <c r="G2222" s="73"/>
      <c r="H2222" s="73"/>
      <c r="I2222" s="73"/>
      <c r="J2222" s="73"/>
    </row>
    <row r="2223" spans="1:10" ht="11.25">
      <c r="A2223" s="74"/>
      <c r="C2223" s="73"/>
      <c r="G2223" s="73"/>
      <c r="H2223" s="73"/>
      <c r="I2223" s="73"/>
      <c r="J2223" s="73"/>
    </row>
    <row r="2224" spans="1:10" ht="11.25">
      <c r="A2224" s="74"/>
      <c r="C2224" s="73"/>
      <c r="G2224" s="73"/>
      <c r="H2224" s="73"/>
      <c r="I2224" s="73"/>
      <c r="J2224" s="73"/>
    </row>
    <row r="2225" spans="1:10" ht="11.25">
      <c r="A2225" s="74"/>
      <c r="C2225" s="73"/>
      <c r="G2225" s="73"/>
      <c r="H2225" s="73"/>
      <c r="I2225" s="73"/>
      <c r="J2225" s="73"/>
    </row>
    <row r="2226" spans="1:10" ht="11.25">
      <c r="A2226" s="74"/>
      <c r="C2226" s="73"/>
      <c r="G2226" s="73"/>
      <c r="H2226" s="73"/>
      <c r="I2226" s="73"/>
      <c r="J2226" s="73"/>
    </row>
    <row r="2227" spans="1:10" ht="11.25">
      <c r="A2227" s="74"/>
      <c r="C2227" s="73"/>
      <c r="G2227" s="73"/>
      <c r="H2227" s="73"/>
      <c r="I2227" s="73"/>
      <c r="J2227" s="73"/>
    </row>
    <row r="2228" spans="1:10" ht="11.25">
      <c r="A2228" s="74"/>
      <c r="C2228" s="73"/>
      <c r="G2228" s="73"/>
      <c r="H2228" s="73"/>
      <c r="I2228" s="73"/>
      <c r="J2228" s="73"/>
    </row>
    <row r="2229" spans="1:10" ht="11.25">
      <c r="A2229" s="74"/>
      <c r="C2229" s="73"/>
      <c r="G2229" s="73"/>
      <c r="H2229" s="73"/>
      <c r="I2229" s="73"/>
      <c r="J2229" s="73"/>
    </row>
    <row r="2230" spans="1:10" ht="11.25">
      <c r="A2230" s="74"/>
      <c r="C2230" s="73"/>
      <c r="G2230" s="73"/>
      <c r="H2230" s="73"/>
      <c r="I2230" s="73"/>
      <c r="J2230" s="73"/>
    </row>
    <row r="2231" spans="1:10" ht="11.25">
      <c r="A2231" s="74"/>
      <c r="C2231" s="73"/>
      <c r="G2231" s="73"/>
      <c r="H2231" s="73"/>
      <c r="I2231" s="73"/>
      <c r="J2231" s="73"/>
    </row>
    <row r="2232" spans="1:10" ht="11.25">
      <c r="A2232" s="74"/>
      <c r="C2232" s="73"/>
      <c r="G2232" s="73"/>
      <c r="H2232" s="73"/>
      <c r="I2232" s="73"/>
      <c r="J2232" s="73"/>
    </row>
    <row r="2233" spans="1:10" ht="11.25">
      <c r="A2233" s="74"/>
      <c r="C2233" s="73"/>
      <c r="G2233" s="73"/>
      <c r="H2233" s="73"/>
      <c r="I2233" s="73"/>
      <c r="J2233" s="73"/>
    </row>
    <row r="2234" spans="1:10" ht="11.25">
      <c r="A2234" s="74"/>
      <c r="C2234" s="73"/>
      <c r="G2234" s="73"/>
      <c r="H2234" s="73"/>
      <c r="I2234" s="73"/>
      <c r="J2234" s="73"/>
    </row>
    <row r="2235" spans="1:10" ht="11.25">
      <c r="A2235" s="74"/>
      <c r="C2235" s="73"/>
      <c r="G2235" s="73"/>
      <c r="H2235" s="73"/>
      <c r="I2235" s="73"/>
      <c r="J2235" s="73"/>
    </row>
    <row r="2236" spans="1:10" ht="11.25">
      <c r="A2236" s="74"/>
      <c r="C2236" s="73"/>
      <c r="G2236" s="73"/>
      <c r="H2236" s="73"/>
      <c r="I2236" s="73"/>
      <c r="J2236" s="73"/>
    </row>
    <row r="2237" spans="1:10" ht="11.25">
      <c r="A2237" s="74"/>
      <c r="C2237" s="73"/>
      <c r="G2237" s="73"/>
      <c r="H2237" s="73"/>
      <c r="I2237" s="73"/>
      <c r="J2237" s="73"/>
    </row>
    <row r="2238" spans="1:10" ht="11.25">
      <c r="A2238" s="74"/>
      <c r="C2238" s="73"/>
      <c r="G2238" s="73"/>
      <c r="H2238" s="73"/>
      <c r="I2238" s="73"/>
      <c r="J2238" s="73"/>
    </row>
    <row r="2239" spans="1:10" ht="11.25">
      <c r="A2239" s="74"/>
      <c r="C2239" s="73"/>
      <c r="G2239" s="73"/>
      <c r="H2239" s="73"/>
      <c r="I2239" s="73"/>
      <c r="J2239" s="73"/>
    </row>
    <row r="2240" spans="1:10" ht="11.25">
      <c r="A2240" s="74"/>
      <c r="C2240" s="73"/>
      <c r="G2240" s="73"/>
      <c r="H2240" s="73"/>
      <c r="I2240" s="73"/>
      <c r="J2240" s="73"/>
    </row>
    <row r="2241" spans="1:10" ht="11.25">
      <c r="A2241" s="74" t="str">
        <f aca="true" t="shared" si="127" ref="A2241:A2250">IF(AND(OR(E2240&gt;0,E2240&lt;&gt;""),G2240&gt;1),RIGHT(10000+B2241-G2240+1,4)," ")</f>
        <v> </v>
      </c>
      <c r="C2241" s="73"/>
      <c r="G2241" s="73"/>
      <c r="H2241" s="73"/>
      <c r="I2241" s="73"/>
      <c r="J2241" s="73"/>
    </row>
    <row r="2242" spans="1:10" ht="11.25">
      <c r="A2242" s="74" t="str">
        <f t="shared" si="127"/>
        <v> </v>
      </c>
      <c r="C2242" s="73"/>
      <c r="G2242" s="73"/>
      <c r="H2242" s="73"/>
      <c r="I2242" s="73"/>
      <c r="J2242" s="73"/>
    </row>
    <row r="2243" spans="1:10" ht="11.25">
      <c r="A2243" s="74" t="str">
        <f t="shared" si="127"/>
        <v> </v>
      </c>
      <c r="C2243" s="73"/>
      <c r="G2243" s="73"/>
      <c r="H2243" s="73"/>
      <c r="I2243" s="73"/>
      <c r="J2243" s="73"/>
    </row>
    <row r="2244" spans="1:10" ht="11.25">
      <c r="A2244" s="74" t="str">
        <f t="shared" si="127"/>
        <v> </v>
      </c>
      <c r="C2244" s="73"/>
      <c r="G2244" s="73"/>
      <c r="H2244" s="73"/>
      <c r="I2244" s="73"/>
      <c r="J2244" s="73"/>
    </row>
    <row r="2245" spans="1:10" ht="11.25">
      <c r="A2245" s="74" t="str">
        <f t="shared" si="127"/>
        <v> </v>
      </c>
      <c r="C2245" s="73"/>
      <c r="G2245" s="73"/>
      <c r="H2245" s="73"/>
      <c r="I2245" s="73"/>
      <c r="J2245" s="73"/>
    </row>
    <row r="2246" spans="1:10" ht="11.25">
      <c r="A2246" s="74" t="str">
        <f t="shared" si="127"/>
        <v> </v>
      </c>
      <c r="C2246" s="73"/>
      <c r="G2246" s="73"/>
      <c r="H2246" s="73"/>
      <c r="I2246" s="73"/>
      <c r="J2246" s="73"/>
    </row>
    <row r="2247" spans="1:10" ht="11.25">
      <c r="A2247" s="74" t="str">
        <f t="shared" si="127"/>
        <v> </v>
      </c>
      <c r="C2247" s="73"/>
      <c r="G2247" s="73"/>
      <c r="H2247" s="73"/>
      <c r="I2247" s="73"/>
      <c r="J2247" s="73"/>
    </row>
    <row r="2248" spans="1:10" ht="11.25">
      <c r="A2248" s="74" t="str">
        <f t="shared" si="127"/>
        <v> </v>
      </c>
      <c r="C2248" s="73"/>
      <c r="G2248" s="73"/>
      <c r="H2248" s="73"/>
      <c r="I2248" s="73"/>
      <c r="J2248" s="73"/>
    </row>
    <row r="2249" spans="1:10" ht="11.25">
      <c r="A2249" s="74" t="str">
        <f t="shared" si="127"/>
        <v> </v>
      </c>
      <c r="C2249" s="73"/>
      <c r="G2249" s="73"/>
      <c r="H2249" s="73"/>
      <c r="I2249" s="73"/>
      <c r="J2249" s="73"/>
    </row>
    <row r="2250" spans="1:10" ht="11.25">
      <c r="A2250" s="74" t="str">
        <f t="shared" si="127"/>
        <v> </v>
      </c>
      <c r="C2250" s="73"/>
      <c r="G2250" s="73"/>
      <c r="H2250" s="73"/>
      <c r="I2250" s="73"/>
      <c r="J2250" s="73"/>
    </row>
  </sheetData>
  <sheetProtection selectLockedCells="1" selectUnlockedCells="1"/>
  <mergeCells count="419">
    <mergeCell ref="H1201:I1202"/>
    <mergeCell ref="H1251:I1252"/>
    <mergeCell ref="H909:I910"/>
    <mergeCell ref="H1031:I1032"/>
    <mergeCell ref="H1065:I1066"/>
    <mergeCell ref="H1133:I1134"/>
    <mergeCell ref="H231:I232"/>
    <mergeCell ref="H266:I267"/>
    <mergeCell ref="H487:I488"/>
    <mergeCell ref="H670:I671"/>
    <mergeCell ref="H364:I365"/>
    <mergeCell ref="H431:I432"/>
    <mergeCell ref="H464:I465"/>
    <mergeCell ref="H521:I522"/>
    <mergeCell ref="H598:I599"/>
    <mergeCell ref="H624:I625"/>
    <mergeCell ref="C5:I5"/>
    <mergeCell ref="F1283:H1283"/>
    <mergeCell ref="F1284:H1284"/>
    <mergeCell ref="H25:I26"/>
    <mergeCell ref="H57:I58"/>
    <mergeCell ref="H147:I148"/>
    <mergeCell ref="H92:I93"/>
    <mergeCell ref="H295:I295"/>
    <mergeCell ref="H294:I294"/>
    <mergeCell ref="H182:I183"/>
    <mergeCell ref="J12:J14"/>
    <mergeCell ref="D12:D14"/>
    <mergeCell ref="E12:E14"/>
    <mergeCell ref="F12:F14"/>
    <mergeCell ref="E25:E27"/>
    <mergeCell ref="F25:F27"/>
    <mergeCell ref="G25:G27"/>
    <mergeCell ref="H12:I13"/>
    <mergeCell ref="G12:G14"/>
    <mergeCell ref="F57:F59"/>
    <mergeCell ref="G57:G59"/>
    <mergeCell ref="J25:J27"/>
    <mergeCell ref="D45:D47"/>
    <mergeCell ref="E45:E47"/>
    <mergeCell ref="F45:F47"/>
    <mergeCell ref="G45:G47"/>
    <mergeCell ref="H45:I46"/>
    <mergeCell ref="J45:J47"/>
    <mergeCell ref="D25:D27"/>
    <mergeCell ref="G92:G94"/>
    <mergeCell ref="J57:J59"/>
    <mergeCell ref="D79:D81"/>
    <mergeCell ref="E79:E81"/>
    <mergeCell ref="F79:F81"/>
    <mergeCell ref="G79:G81"/>
    <mergeCell ref="H79:I80"/>
    <mergeCell ref="J79:J81"/>
    <mergeCell ref="D57:D59"/>
    <mergeCell ref="E57:E59"/>
    <mergeCell ref="J92:J94"/>
    <mergeCell ref="D113:D115"/>
    <mergeCell ref="E113:E115"/>
    <mergeCell ref="F113:F115"/>
    <mergeCell ref="G113:G115"/>
    <mergeCell ref="H113:I114"/>
    <mergeCell ref="J113:J115"/>
    <mergeCell ref="D92:D94"/>
    <mergeCell ref="E92:E94"/>
    <mergeCell ref="F92:F94"/>
    <mergeCell ref="D147:D149"/>
    <mergeCell ref="E147:E149"/>
    <mergeCell ref="F147:F149"/>
    <mergeCell ref="G147:G149"/>
    <mergeCell ref="D165:D167"/>
    <mergeCell ref="E165:E167"/>
    <mergeCell ref="F165:F167"/>
    <mergeCell ref="G165:G167"/>
    <mergeCell ref="E182:E184"/>
    <mergeCell ref="F182:F184"/>
    <mergeCell ref="G182:G184"/>
    <mergeCell ref="J147:J149"/>
    <mergeCell ref="H165:I166"/>
    <mergeCell ref="J165:J167"/>
    <mergeCell ref="F231:F233"/>
    <mergeCell ref="G231:G233"/>
    <mergeCell ref="J182:J184"/>
    <mergeCell ref="D216:D218"/>
    <mergeCell ref="E216:E218"/>
    <mergeCell ref="F216:F218"/>
    <mergeCell ref="G216:G218"/>
    <mergeCell ref="H216:I217"/>
    <mergeCell ref="J216:J218"/>
    <mergeCell ref="D182:D184"/>
    <mergeCell ref="G266:G268"/>
    <mergeCell ref="J231:J233"/>
    <mergeCell ref="D249:D251"/>
    <mergeCell ref="E249:E251"/>
    <mergeCell ref="F249:F251"/>
    <mergeCell ref="G249:G251"/>
    <mergeCell ref="H249:I250"/>
    <mergeCell ref="J249:J251"/>
    <mergeCell ref="D231:D233"/>
    <mergeCell ref="E231:E233"/>
    <mergeCell ref="J266:J268"/>
    <mergeCell ref="D283:D285"/>
    <mergeCell ref="E283:E285"/>
    <mergeCell ref="F283:F285"/>
    <mergeCell ref="G283:G285"/>
    <mergeCell ref="H283:I284"/>
    <mergeCell ref="J283:J285"/>
    <mergeCell ref="D266:D268"/>
    <mergeCell ref="E266:E268"/>
    <mergeCell ref="F266:F268"/>
    <mergeCell ref="D317:D319"/>
    <mergeCell ref="E317:E319"/>
    <mergeCell ref="F317:F319"/>
    <mergeCell ref="G317:G319"/>
    <mergeCell ref="D328:D330"/>
    <mergeCell ref="E328:E330"/>
    <mergeCell ref="F328:F330"/>
    <mergeCell ref="G328:G330"/>
    <mergeCell ref="J317:J319"/>
    <mergeCell ref="H328:I329"/>
    <mergeCell ref="J328:J330"/>
    <mergeCell ref="H351:I352"/>
    <mergeCell ref="J351:J353"/>
    <mergeCell ref="G364:G366"/>
    <mergeCell ref="F351:F353"/>
    <mergeCell ref="G351:G353"/>
    <mergeCell ref="H317:I318"/>
    <mergeCell ref="J364:J366"/>
    <mergeCell ref="D351:D353"/>
    <mergeCell ref="E351:E353"/>
    <mergeCell ref="D385:D387"/>
    <mergeCell ref="E385:E387"/>
    <mergeCell ref="F385:F387"/>
    <mergeCell ref="G385:G387"/>
    <mergeCell ref="D364:D366"/>
    <mergeCell ref="E364:E366"/>
    <mergeCell ref="F364:F366"/>
    <mergeCell ref="H419:I420"/>
    <mergeCell ref="J419:J421"/>
    <mergeCell ref="D396:D398"/>
    <mergeCell ref="E396:E398"/>
    <mergeCell ref="F396:F398"/>
    <mergeCell ref="G396:G398"/>
    <mergeCell ref="H385:I386"/>
    <mergeCell ref="J385:J387"/>
    <mergeCell ref="H396:I397"/>
    <mergeCell ref="J396:J398"/>
    <mergeCell ref="J431:J433"/>
    <mergeCell ref="D419:D421"/>
    <mergeCell ref="E419:E421"/>
    <mergeCell ref="J453:J455"/>
    <mergeCell ref="D431:D433"/>
    <mergeCell ref="E431:E433"/>
    <mergeCell ref="F431:F433"/>
    <mergeCell ref="G431:G433"/>
    <mergeCell ref="F419:F421"/>
    <mergeCell ref="G419:G421"/>
    <mergeCell ref="J464:J466"/>
    <mergeCell ref="D453:D455"/>
    <mergeCell ref="E453:E455"/>
    <mergeCell ref="F453:F455"/>
    <mergeCell ref="D464:D466"/>
    <mergeCell ref="E464:E466"/>
    <mergeCell ref="F464:F466"/>
    <mergeCell ref="G464:G466"/>
    <mergeCell ref="F487:F489"/>
    <mergeCell ref="G487:G489"/>
    <mergeCell ref="H453:I454"/>
    <mergeCell ref="G453:G455"/>
    <mergeCell ref="G521:G523"/>
    <mergeCell ref="J487:J489"/>
    <mergeCell ref="D499:D501"/>
    <mergeCell ref="E499:E501"/>
    <mergeCell ref="F499:F501"/>
    <mergeCell ref="G499:G501"/>
    <mergeCell ref="H499:I500"/>
    <mergeCell ref="J499:J501"/>
    <mergeCell ref="D487:D489"/>
    <mergeCell ref="E487:E489"/>
    <mergeCell ref="J521:J523"/>
    <mergeCell ref="D531:D533"/>
    <mergeCell ref="E531:E533"/>
    <mergeCell ref="F531:F533"/>
    <mergeCell ref="G531:G533"/>
    <mergeCell ref="H531:I532"/>
    <mergeCell ref="J531:J533"/>
    <mergeCell ref="D521:D523"/>
    <mergeCell ref="E521:E523"/>
    <mergeCell ref="F521:F523"/>
    <mergeCell ref="D555:D557"/>
    <mergeCell ref="E555:E557"/>
    <mergeCell ref="F555:F557"/>
    <mergeCell ref="G555:G557"/>
    <mergeCell ref="H589:I590"/>
    <mergeCell ref="J589:J591"/>
    <mergeCell ref="D566:D568"/>
    <mergeCell ref="E566:E568"/>
    <mergeCell ref="F566:F568"/>
    <mergeCell ref="G566:G568"/>
    <mergeCell ref="H555:I556"/>
    <mergeCell ref="J555:J557"/>
    <mergeCell ref="H566:I567"/>
    <mergeCell ref="J566:J568"/>
    <mergeCell ref="J598:J600"/>
    <mergeCell ref="D589:D591"/>
    <mergeCell ref="E589:E591"/>
    <mergeCell ref="J608:J610"/>
    <mergeCell ref="D598:D600"/>
    <mergeCell ref="E598:E600"/>
    <mergeCell ref="F598:F600"/>
    <mergeCell ref="G598:G600"/>
    <mergeCell ref="F589:F591"/>
    <mergeCell ref="G589:G591"/>
    <mergeCell ref="J624:J626"/>
    <mergeCell ref="D608:D610"/>
    <mergeCell ref="E608:E610"/>
    <mergeCell ref="F608:F610"/>
    <mergeCell ref="D624:D626"/>
    <mergeCell ref="E624:E626"/>
    <mergeCell ref="F624:F626"/>
    <mergeCell ref="G624:G626"/>
    <mergeCell ref="E638:E640"/>
    <mergeCell ref="F638:F640"/>
    <mergeCell ref="G638:G640"/>
    <mergeCell ref="H608:I609"/>
    <mergeCell ref="G608:G610"/>
    <mergeCell ref="G670:G672"/>
    <mergeCell ref="H638:I639"/>
    <mergeCell ref="J638:J640"/>
    <mergeCell ref="D658:D660"/>
    <mergeCell ref="E658:E660"/>
    <mergeCell ref="F658:F660"/>
    <mergeCell ref="G658:G660"/>
    <mergeCell ref="H658:I659"/>
    <mergeCell ref="J658:J660"/>
    <mergeCell ref="D638:D640"/>
    <mergeCell ref="J670:J672"/>
    <mergeCell ref="D691:D693"/>
    <mergeCell ref="E691:E693"/>
    <mergeCell ref="F691:F693"/>
    <mergeCell ref="G691:G693"/>
    <mergeCell ref="H691:I692"/>
    <mergeCell ref="J691:J693"/>
    <mergeCell ref="D670:D672"/>
    <mergeCell ref="E670:E672"/>
    <mergeCell ref="F670:F672"/>
    <mergeCell ref="D702:D704"/>
    <mergeCell ref="E702:E704"/>
    <mergeCell ref="F702:F704"/>
    <mergeCell ref="G702:G704"/>
    <mergeCell ref="H739:I740"/>
    <mergeCell ref="J739:J741"/>
    <mergeCell ref="D725:D727"/>
    <mergeCell ref="E725:E727"/>
    <mergeCell ref="F725:F727"/>
    <mergeCell ref="G725:G727"/>
    <mergeCell ref="H702:I703"/>
    <mergeCell ref="J702:J704"/>
    <mergeCell ref="H725:I726"/>
    <mergeCell ref="J725:J727"/>
    <mergeCell ref="H759:I760"/>
    <mergeCell ref="J759:J761"/>
    <mergeCell ref="D739:D741"/>
    <mergeCell ref="E739:E741"/>
    <mergeCell ref="D759:D761"/>
    <mergeCell ref="E759:E761"/>
    <mergeCell ref="F759:F761"/>
    <mergeCell ref="G759:G761"/>
    <mergeCell ref="F739:F741"/>
    <mergeCell ref="G739:G741"/>
    <mergeCell ref="D774:D776"/>
    <mergeCell ref="E774:E776"/>
    <mergeCell ref="F774:F776"/>
    <mergeCell ref="G774:G776"/>
    <mergeCell ref="H808:I809"/>
    <mergeCell ref="J808:J810"/>
    <mergeCell ref="D793:D795"/>
    <mergeCell ref="E793:E795"/>
    <mergeCell ref="F793:F795"/>
    <mergeCell ref="G793:G795"/>
    <mergeCell ref="H774:I775"/>
    <mergeCell ref="J774:J776"/>
    <mergeCell ref="H793:I794"/>
    <mergeCell ref="J793:J795"/>
    <mergeCell ref="H827:I828"/>
    <mergeCell ref="J827:J829"/>
    <mergeCell ref="D808:D810"/>
    <mergeCell ref="E808:E810"/>
    <mergeCell ref="D827:D829"/>
    <mergeCell ref="E827:E829"/>
    <mergeCell ref="F827:F829"/>
    <mergeCell ref="G827:G829"/>
    <mergeCell ref="F808:F810"/>
    <mergeCell ref="G808:G810"/>
    <mergeCell ref="D840:D842"/>
    <mergeCell ref="E840:E842"/>
    <mergeCell ref="F840:F842"/>
    <mergeCell ref="G840:G842"/>
    <mergeCell ref="D861:D863"/>
    <mergeCell ref="E861:E863"/>
    <mergeCell ref="F861:F863"/>
    <mergeCell ref="G861:G863"/>
    <mergeCell ref="F875:F877"/>
    <mergeCell ref="G875:G877"/>
    <mergeCell ref="H840:I841"/>
    <mergeCell ref="J840:J842"/>
    <mergeCell ref="H861:I862"/>
    <mergeCell ref="J861:J863"/>
    <mergeCell ref="H875:I876"/>
    <mergeCell ref="G909:G911"/>
    <mergeCell ref="J875:J877"/>
    <mergeCell ref="D895:D897"/>
    <mergeCell ref="E895:E897"/>
    <mergeCell ref="F895:F897"/>
    <mergeCell ref="G895:G897"/>
    <mergeCell ref="H895:I896"/>
    <mergeCell ref="J895:J897"/>
    <mergeCell ref="D875:D877"/>
    <mergeCell ref="E875:E877"/>
    <mergeCell ref="J909:J911"/>
    <mergeCell ref="D929:D931"/>
    <mergeCell ref="E929:E931"/>
    <mergeCell ref="F929:F931"/>
    <mergeCell ref="G929:G931"/>
    <mergeCell ref="H929:I930"/>
    <mergeCell ref="J929:J931"/>
    <mergeCell ref="D909:D911"/>
    <mergeCell ref="E909:E911"/>
    <mergeCell ref="F909:F911"/>
    <mergeCell ref="D963:D965"/>
    <mergeCell ref="E963:E965"/>
    <mergeCell ref="F963:F965"/>
    <mergeCell ref="G963:G965"/>
    <mergeCell ref="D981:D983"/>
    <mergeCell ref="E981:E983"/>
    <mergeCell ref="F981:F983"/>
    <mergeCell ref="G981:G983"/>
    <mergeCell ref="E997:E999"/>
    <mergeCell ref="F997:F999"/>
    <mergeCell ref="G997:G999"/>
    <mergeCell ref="J963:J965"/>
    <mergeCell ref="H981:I982"/>
    <mergeCell ref="J981:J983"/>
    <mergeCell ref="H963:I964"/>
    <mergeCell ref="H997:I998"/>
    <mergeCell ref="F1031:F1033"/>
    <mergeCell ref="G1031:G1033"/>
    <mergeCell ref="J997:J999"/>
    <mergeCell ref="D1011:D1013"/>
    <mergeCell ref="E1011:E1013"/>
    <mergeCell ref="F1011:F1013"/>
    <mergeCell ref="G1011:G1013"/>
    <mergeCell ref="H1011:I1012"/>
    <mergeCell ref="J1011:J1013"/>
    <mergeCell ref="D997:D999"/>
    <mergeCell ref="G1065:G1067"/>
    <mergeCell ref="J1031:J1033"/>
    <mergeCell ref="D1048:D1050"/>
    <mergeCell ref="E1048:E1050"/>
    <mergeCell ref="F1048:F1050"/>
    <mergeCell ref="G1048:G1050"/>
    <mergeCell ref="H1048:I1049"/>
    <mergeCell ref="J1048:J1050"/>
    <mergeCell ref="D1031:D1033"/>
    <mergeCell ref="E1031:E1033"/>
    <mergeCell ref="J1065:J1067"/>
    <mergeCell ref="D1099:D1101"/>
    <mergeCell ref="E1099:E1101"/>
    <mergeCell ref="F1099:F1101"/>
    <mergeCell ref="G1099:G1101"/>
    <mergeCell ref="H1099:I1100"/>
    <mergeCell ref="J1099:J1101"/>
    <mergeCell ref="D1065:D1067"/>
    <mergeCell ref="E1065:E1067"/>
    <mergeCell ref="F1065:F1067"/>
    <mergeCell ref="D1133:D1135"/>
    <mergeCell ref="E1133:E1135"/>
    <mergeCell ref="F1133:F1135"/>
    <mergeCell ref="G1133:G1135"/>
    <mergeCell ref="D1149:D1151"/>
    <mergeCell ref="E1149:E1151"/>
    <mergeCell ref="F1149:F1151"/>
    <mergeCell ref="G1149:G1151"/>
    <mergeCell ref="E1167:E1169"/>
    <mergeCell ref="F1167:F1169"/>
    <mergeCell ref="G1167:G1169"/>
    <mergeCell ref="J1133:J1135"/>
    <mergeCell ref="H1149:I1150"/>
    <mergeCell ref="J1149:J1151"/>
    <mergeCell ref="H1167:I1168"/>
    <mergeCell ref="F1201:F1203"/>
    <mergeCell ref="G1201:G1203"/>
    <mergeCell ref="J1167:J1169"/>
    <mergeCell ref="D1181:D1183"/>
    <mergeCell ref="E1181:E1183"/>
    <mergeCell ref="F1181:F1183"/>
    <mergeCell ref="G1181:G1183"/>
    <mergeCell ref="H1181:I1182"/>
    <mergeCell ref="J1181:J1183"/>
    <mergeCell ref="D1167:D1169"/>
    <mergeCell ref="G1251:G1253"/>
    <mergeCell ref="J1201:J1203"/>
    <mergeCell ref="D1235:D1237"/>
    <mergeCell ref="E1235:E1237"/>
    <mergeCell ref="F1235:F1237"/>
    <mergeCell ref="G1235:G1237"/>
    <mergeCell ref="H1235:I1236"/>
    <mergeCell ref="J1235:J1237"/>
    <mergeCell ref="D1201:D1203"/>
    <mergeCell ref="E1201:E1203"/>
    <mergeCell ref="J1251:J1253"/>
    <mergeCell ref="D1269:D1271"/>
    <mergeCell ref="E1269:E1271"/>
    <mergeCell ref="F1269:F1271"/>
    <mergeCell ref="G1269:G1271"/>
    <mergeCell ref="H1269:I1270"/>
    <mergeCell ref="J1269:J1271"/>
    <mergeCell ref="D1251:D1253"/>
    <mergeCell ref="E1251:E1253"/>
    <mergeCell ref="F1251:F1253"/>
  </mergeCells>
  <printOptions horizontalCentered="1" verticalCentered="1"/>
  <pageMargins left="0.59" right="0.48" top="0.44" bottom="0.53" header="0.31496062992125984" footer="0.31496062992125984"/>
  <pageSetup horizontalDpi="600" verticalDpi="600" orientation="landscape" paperSize="9" r:id="rId2"/>
  <headerFooter alignWithMargins="0">
    <oddHeader>&amp;R&amp;8Página &amp;P de 38</oddHeader>
    <oddFooter>&amp;L&amp;8Oficina Ejecutiva de Planeamiento y Presupuesto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61.8515625" style="30" customWidth="1"/>
    <col min="2" max="2" width="11.57421875" style="30" customWidth="1"/>
    <col min="3" max="3" width="14.00390625" style="30" customWidth="1"/>
    <col min="4" max="6" width="11.421875" style="30" customWidth="1"/>
    <col min="7" max="7" width="0" style="30" hidden="1" customWidth="1"/>
    <col min="8" max="16384" width="11.421875" style="30" customWidth="1"/>
  </cols>
  <sheetData>
    <row r="1" spans="1:6" ht="12.75">
      <c r="A1" s="2" t="s">
        <v>56</v>
      </c>
      <c r="B1" s="5"/>
      <c r="C1" s="5"/>
      <c r="D1" s="5"/>
      <c r="E1" s="5"/>
      <c r="F1" s="5"/>
    </row>
    <row r="2" spans="1:6" ht="12.75">
      <c r="A2" s="335" t="s">
        <v>513</v>
      </c>
      <c r="B2" s="335"/>
      <c r="C2" s="335"/>
      <c r="D2" s="335"/>
      <c r="E2" s="335"/>
      <c r="F2" s="5"/>
    </row>
    <row r="3" spans="1:6" ht="12.75">
      <c r="A3" s="335" t="s">
        <v>96</v>
      </c>
      <c r="B3" s="335"/>
      <c r="C3" s="335"/>
      <c r="D3" s="335"/>
      <c r="E3" s="335"/>
      <c r="F3" s="5"/>
    </row>
    <row r="4" spans="1:6" ht="12.75">
      <c r="A4" s="5"/>
      <c r="B4" s="5"/>
      <c r="C4" s="5"/>
      <c r="D4" s="5"/>
      <c r="E4" s="5"/>
      <c r="F4" s="5"/>
    </row>
    <row r="5" spans="1:6" ht="12.75">
      <c r="A5" s="31" t="s">
        <v>562</v>
      </c>
      <c r="B5" s="31"/>
      <c r="C5" s="31"/>
      <c r="D5" s="31"/>
      <c r="E5" s="31"/>
      <c r="F5" s="5"/>
    </row>
    <row r="6" spans="1:6" ht="12.75">
      <c r="A6" s="31" t="s">
        <v>565</v>
      </c>
      <c r="B6" s="31"/>
      <c r="C6" s="31"/>
      <c r="D6" s="31"/>
      <c r="E6" s="31" t="s">
        <v>5</v>
      </c>
      <c r="F6" s="5"/>
    </row>
    <row r="7" spans="1:6" ht="12.75">
      <c r="A7" s="32"/>
      <c r="B7" s="33"/>
      <c r="C7" s="33"/>
      <c r="D7" s="33"/>
      <c r="E7" s="33"/>
      <c r="F7" s="5"/>
    </row>
    <row r="8" spans="1:6" ht="13.5" thickBot="1">
      <c r="A8" s="32"/>
      <c r="B8" s="33"/>
      <c r="C8" s="33"/>
      <c r="D8" s="33"/>
      <c r="E8" s="33"/>
      <c r="F8" s="4"/>
    </row>
    <row r="9" spans="1:6" ht="12">
      <c r="A9" s="336" t="s">
        <v>98</v>
      </c>
      <c r="B9" s="338" t="s">
        <v>514</v>
      </c>
      <c r="C9" s="340" t="s">
        <v>515</v>
      </c>
      <c r="D9" s="340" t="s">
        <v>97</v>
      </c>
      <c r="E9" s="340" t="s">
        <v>516</v>
      </c>
      <c r="F9" s="333" t="s">
        <v>126</v>
      </c>
    </row>
    <row r="10" spans="1:6" ht="12.75" thickBot="1">
      <c r="A10" s="337"/>
      <c r="B10" s="339"/>
      <c r="C10" s="341"/>
      <c r="D10" s="342"/>
      <c r="E10" s="342"/>
      <c r="F10" s="334"/>
    </row>
    <row r="11" spans="1:10" ht="12.75">
      <c r="A11" s="255" t="s">
        <v>99</v>
      </c>
      <c r="B11" s="34">
        <v>2</v>
      </c>
      <c r="C11" s="34">
        <v>1</v>
      </c>
      <c r="D11" s="15">
        <v>5</v>
      </c>
      <c r="E11" s="22"/>
      <c r="F11" s="256">
        <f aca="true" t="shared" si="0" ref="F11:F39">SUM(B11:E11)</f>
        <v>8</v>
      </c>
      <c r="J11" s="80"/>
    </row>
    <row r="12" spans="1:6" ht="12.75">
      <c r="A12" s="257" t="s">
        <v>519</v>
      </c>
      <c r="B12" s="36">
        <v>1</v>
      </c>
      <c r="C12" s="36">
        <v>5</v>
      </c>
      <c r="D12" s="37">
        <v>5</v>
      </c>
      <c r="E12" s="23"/>
      <c r="F12" s="256">
        <f t="shared" si="0"/>
        <v>11</v>
      </c>
    </row>
    <row r="13" spans="1:6" ht="12.75">
      <c r="A13" s="257" t="s">
        <v>100</v>
      </c>
      <c r="B13" s="36">
        <v>1</v>
      </c>
      <c r="C13" s="36">
        <v>4</v>
      </c>
      <c r="D13" s="37">
        <v>1</v>
      </c>
      <c r="E13" s="23"/>
      <c r="F13" s="254">
        <f t="shared" si="0"/>
        <v>6</v>
      </c>
    </row>
    <row r="14" spans="1:6" ht="12.75">
      <c r="A14" s="257" t="s">
        <v>101</v>
      </c>
      <c r="B14" s="36">
        <v>1</v>
      </c>
      <c r="C14" s="36">
        <v>3</v>
      </c>
      <c r="D14" s="37">
        <v>1</v>
      </c>
      <c r="E14" s="23"/>
      <c r="F14" s="256">
        <f t="shared" si="0"/>
        <v>5</v>
      </c>
    </row>
    <row r="15" spans="1:6" ht="12.75">
      <c r="A15" s="257" t="s">
        <v>102</v>
      </c>
      <c r="B15" s="36">
        <v>1</v>
      </c>
      <c r="C15" s="36">
        <v>2</v>
      </c>
      <c r="D15" s="37">
        <v>1</v>
      </c>
      <c r="E15" s="23"/>
      <c r="F15" s="254">
        <f t="shared" si="0"/>
        <v>4</v>
      </c>
    </row>
    <row r="16" spans="1:6" ht="12.75">
      <c r="A16" s="257" t="s">
        <v>103</v>
      </c>
      <c r="B16" s="36">
        <v>1</v>
      </c>
      <c r="C16" s="36">
        <v>3</v>
      </c>
      <c r="D16" s="37"/>
      <c r="E16" s="23"/>
      <c r="F16" s="256">
        <f t="shared" si="0"/>
        <v>4</v>
      </c>
    </row>
    <row r="17" spans="1:6" ht="12.75">
      <c r="A17" s="257" t="s">
        <v>524</v>
      </c>
      <c r="B17" s="36">
        <v>1</v>
      </c>
      <c r="C17" s="36">
        <v>10</v>
      </c>
      <c r="D17" s="37">
        <v>17</v>
      </c>
      <c r="E17" s="23">
        <v>1</v>
      </c>
      <c r="F17" s="254">
        <f t="shared" si="0"/>
        <v>29</v>
      </c>
    </row>
    <row r="18" spans="1:6" ht="12.75">
      <c r="A18" s="257" t="s">
        <v>525</v>
      </c>
      <c r="B18" s="36">
        <v>1</v>
      </c>
      <c r="C18" s="36">
        <v>6</v>
      </c>
      <c r="D18" s="37">
        <v>15</v>
      </c>
      <c r="E18" s="23">
        <v>6</v>
      </c>
      <c r="F18" s="256">
        <f t="shared" si="0"/>
        <v>28</v>
      </c>
    </row>
    <row r="19" spans="1:6" ht="12.75">
      <c r="A19" s="257" t="s">
        <v>104</v>
      </c>
      <c r="B19" s="36">
        <v>1</v>
      </c>
      <c r="C19" s="36">
        <v>3</v>
      </c>
      <c r="D19" s="37">
        <v>14</v>
      </c>
      <c r="E19" s="23">
        <v>1</v>
      </c>
      <c r="F19" s="254">
        <f t="shared" si="0"/>
        <v>19</v>
      </c>
    </row>
    <row r="20" spans="1:6" ht="12.75">
      <c r="A20" s="257" t="s">
        <v>527</v>
      </c>
      <c r="B20" s="37">
        <v>1</v>
      </c>
      <c r="C20" s="37">
        <v>7</v>
      </c>
      <c r="D20" s="37">
        <v>74</v>
      </c>
      <c r="E20" s="23">
        <v>61</v>
      </c>
      <c r="F20" s="256">
        <f t="shared" si="0"/>
        <v>143</v>
      </c>
    </row>
    <row r="21" spans="1:6" ht="12.75">
      <c r="A21" s="257" t="s">
        <v>528</v>
      </c>
      <c r="B21" s="37">
        <v>1</v>
      </c>
      <c r="C21" s="37">
        <v>7</v>
      </c>
      <c r="D21" s="37">
        <v>13</v>
      </c>
      <c r="E21" s="23">
        <v>1</v>
      </c>
      <c r="F21" s="254">
        <f t="shared" si="0"/>
        <v>22</v>
      </c>
    </row>
    <row r="22" spans="1:6" ht="12.75">
      <c r="A22" s="257" t="s">
        <v>529</v>
      </c>
      <c r="B22" s="36">
        <v>1</v>
      </c>
      <c r="C22" s="36">
        <v>4</v>
      </c>
      <c r="D22" s="37">
        <v>9</v>
      </c>
      <c r="E22" s="23"/>
      <c r="F22" s="256">
        <f t="shared" si="0"/>
        <v>14</v>
      </c>
    </row>
    <row r="23" spans="1:6" ht="12.75">
      <c r="A23" s="257" t="s">
        <v>105</v>
      </c>
      <c r="B23" s="36">
        <v>1</v>
      </c>
      <c r="C23" s="36">
        <v>3</v>
      </c>
      <c r="D23" s="37">
        <v>21</v>
      </c>
      <c r="E23" s="23">
        <v>2</v>
      </c>
      <c r="F23" s="254">
        <f t="shared" si="0"/>
        <v>27</v>
      </c>
    </row>
    <row r="24" spans="1:6" ht="12.75">
      <c r="A24" s="257" t="s">
        <v>106</v>
      </c>
      <c r="B24" s="36">
        <v>1</v>
      </c>
      <c r="C24" s="36">
        <v>5</v>
      </c>
      <c r="D24" s="37">
        <v>2</v>
      </c>
      <c r="E24" s="23"/>
      <c r="F24" s="256">
        <f t="shared" si="0"/>
        <v>8</v>
      </c>
    </row>
    <row r="25" spans="1:6" ht="12.75">
      <c r="A25" s="257" t="s">
        <v>531</v>
      </c>
      <c r="B25" s="36">
        <v>10</v>
      </c>
      <c r="C25" s="36">
        <v>70</v>
      </c>
      <c r="D25" s="37">
        <v>2</v>
      </c>
      <c r="E25" s="23"/>
      <c r="F25" s="254">
        <f t="shared" si="0"/>
        <v>82</v>
      </c>
    </row>
    <row r="26" spans="1:6" ht="12.75">
      <c r="A26" s="257" t="s">
        <v>107</v>
      </c>
      <c r="B26" s="36">
        <v>8</v>
      </c>
      <c r="C26" s="36">
        <v>61</v>
      </c>
      <c r="D26" s="36">
        <v>2</v>
      </c>
      <c r="E26" s="23"/>
      <c r="F26" s="256">
        <f t="shared" si="0"/>
        <v>71</v>
      </c>
    </row>
    <row r="27" spans="1:6" ht="12.75">
      <c r="A27" s="257" t="s">
        <v>108</v>
      </c>
      <c r="B27" s="36">
        <v>4</v>
      </c>
      <c r="C27" s="36">
        <v>36</v>
      </c>
      <c r="D27" s="37">
        <v>1</v>
      </c>
      <c r="E27" s="23"/>
      <c r="F27" s="254">
        <f t="shared" si="0"/>
        <v>41</v>
      </c>
    </row>
    <row r="28" spans="1:6" ht="12.75">
      <c r="A28" s="257" t="s">
        <v>109</v>
      </c>
      <c r="B28" s="36">
        <v>5</v>
      </c>
      <c r="C28" s="36">
        <v>49</v>
      </c>
      <c r="D28" s="37">
        <v>1</v>
      </c>
      <c r="E28" s="23"/>
      <c r="F28" s="256">
        <f t="shared" si="0"/>
        <v>55</v>
      </c>
    </row>
    <row r="29" spans="1:6" ht="12.75">
      <c r="A29" s="257" t="s">
        <v>535</v>
      </c>
      <c r="B29" s="36">
        <v>1</v>
      </c>
      <c r="C29" s="36">
        <v>6</v>
      </c>
      <c r="D29" s="37">
        <v>2</v>
      </c>
      <c r="E29" s="23"/>
      <c r="F29" s="254">
        <f t="shared" si="0"/>
        <v>9</v>
      </c>
    </row>
    <row r="30" spans="1:6" ht="12.75">
      <c r="A30" s="257" t="s">
        <v>536</v>
      </c>
      <c r="B30" s="36">
        <v>18</v>
      </c>
      <c r="C30" s="36">
        <v>367</v>
      </c>
      <c r="D30" s="37">
        <v>232</v>
      </c>
      <c r="E30" s="23">
        <v>23</v>
      </c>
      <c r="F30" s="256">
        <f t="shared" si="0"/>
        <v>640</v>
      </c>
    </row>
    <row r="31" spans="1:6" ht="12.75">
      <c r="A31" s="257" t="s">
        <v>537</v>
      </c>
      <c r="B31" s="36">
        <v>3</v>
      </c>
      <c r="C31" s="36">
        <v>87</v>
      </c>
      <c r="D31" s="37">
        <v>5</v>
      </c>
      <c r="E31" s="23">
        <v>3</v>
      </c>
      <c r="F31" s="254">
        <f t="shared" si="0"/>
        <v>98</v>
      </c>
    </row>
    <row r="32" spans="1:6" ht="12.75">
      <c r="A32" s="257" t="s">
        <v>110</v>
      </c>
      <c r="B32" s="36">
        <v>1</v>
      </c>
      <c r="C32" s="36">
        <v>20</v>
      </c>
      <c r="D32" s="37">
        <v>5</v>
      </c>
      <c r="E32" s="23"/>
      <c r="F32" s="256">
        <f t="shared" si="0"/>
        <v>26</v>
      </c>
    </row>
    <row r="33" spans="1:6" ht="12.75">
      <c r="A33" s="255" t="s">
        <v>538</v>
      </c>
      <c r="B33" s="34">
        <v>3</v>
      </c>
      <c r="C33" s="34">
        <v>41</v>
      </c>
      <c r="D33" s="15">
        <v>13</v>
      </c>
      <c r="E33" s="22">
        <v>2</v>
      </c>
      <c r="F33" s="254">
        <f t="shared" si="0"/>
        <v>59</v>
      </c>
    </row>
    <row r="34" spans="1:6" ht="12.75">
      <c r="A34" s="255" t="s">
        <v>111</v>
      </c>
      <c r="B34" s="34">
        <v>1</v>
      </c>
      <c r="C34" s="34">
        <v>8</v>
      </c>
      <c r="D34" s="15">
        <v>2</v>
      </c>
      <c r="E34" s="22">
        <v>1</v>
      </c>
      <c r="F34" s="256">
        <f t="shared" si="0"/>
        <v>12</v>
      </c>
    </row>
    <row r="35" spans="1:6" ht="12.75">
      <c r="A35" s="257" t="s">
        <v>112</v>
      </c>
      <c r="B35" s="36">
        <v>3</v>
      </c>
      <c r="C35" s="36">
        <v>13</v>
      </c>
      <c r="D35" s="37">
        <v>17</v>
      </c>
      <c r="E35" s="23">
        <v>2</v>
      </c>
      <c r="F35" s="254">
        <f t="shared" si="0"/>
        <v>35</v>
      </c>
    </row>
    <row r="36" spans="1:6" ht="12.75">
      <c r="A36" s="257" t="s">
        <v>113</v>
      </c>
      <c r="B36" s="36">
        <v>1</v>
      </c>
      <c r="C36" s="36">
        <v>5</v>
      </c>
      <c r="D36" s="37">
        <v>11</v>
      </c>
      <c r="E36" s="23">
        <v>1</v>
      </c>
      <c r="F36" s="256">
        <f t="shared" si="0"/>
        <v>18</v>
      </c>
    </row>
    <row r="37" spans="1:6" ht="12.75">
      <c r="A37" s="257" t="s">
        <v>114</v>
      </c>
      <c r="B37" s="36">
        <v>1</v>
      </c>
      <c r="C37" s="36">
        <v>9</v>
      </c>
      <c r="D37" s="37">
        <v>46</v>
      </c>
      <c r="E37" s="23">
        <v>9</v>
      </c>
      <c r="F37" s="254">
        <f t="shared" si="0"/>
        <v>65</v>
      </c>
    </row>
    <row r="38" spans="1:6" ht="12.75">
      <c r="A38" s="257" t="s">
        <v>543</v>
      </c>
      <c r="B38" s="36">
        <v>1</v>
      </c>
      <c r="C38" s="36">
        <v>16</v>
      </c>
      <c r="D38" s="37">
        <v>3</v>
      </c>
      <c r="E38" s="23"/>
      <c r="F38" s="254">
        <f t="shared" si="0"/>
        <v>20</v>
      </c>
    </row>
    <row r="39" spans="1:6" ht="13.5" thickBot="1">
      <c r="A39" s="258" t="s">
        <v>544</v>
      </c>
      <c r="B39" s="259">
        <v>1</v>
      </c>
      <c r="C39" s="259">
        <v>15</v>
      </c>
      <c r="D39" s="260">
        <v>17</v>
      </c>
      <c r="E39" s="261">
        <v>1</v>
      </c>
      <c r="F39" s="262">
        <f t="shared" si="0"/>
        <v>34</v>
      </c>
    </row>
    <row r="40" spans="1:6" ht="13.5" thickBot="1">
      <c r="A40" s="60" t="s">
        <v>126</v>
      </c>
      <c r="B40" s="55">
        <f>SUM(B11:B39)</f>
        <v>76</v>
      </c>
      <c r="C40" s="55">
        <f>SUM(C11:C39)</f>
        <v>866</v>
      </c>
      <c r="D40" s="55">
        <f>SUM(D11:D39)</f>
        <v>537</v>
      </c>
      <c r="E40" s="56">
        <f>SUM(E11:E39)</f>
        <v>114</v>
      </c>
      <c r="F40" s="61">
        <f>E40+D40+C40+B40</f>
        <v>1593</v>
      </c>
    </row>
    <row r="41" spans="1:6" ht="13.5" thickBot="1">
      <c r="A41" s="52"/>
      <c r="B41" s="17"/>
      <c r="C41" s="17"/>
      <c r="D41" s="17"/>
      <c r="E41" s="17"/>
      <c r="F41" s="17"/>
    </row>
    <row r="42" spans="1:6" ht="12.75">
      <c r="A42" s="263" t="s">
        <v>545</v>
      </c>
      <c r="B42" s="252">
        <v>2</v>
      </c>
      <c r="C42" s="252">
        <v>663</v>
      </c>
      <c r="D42" s="252">
        <v>380</v>
      </c>
      <c r="E42" s="252">
        <v>90</v>
      </c>
      <c r="F42" s="253">
        <f>SUM(B42:E42)</f>
        <v>1135</v>
      </c>
    </row>
    <row r="43" spans="1:6" ht="13.5" thickBot="1">
      <c r="A43" s="264" t="s">
        <v>546</v>
      </c>
      <c r="B43" s="9">
        <v>74</v>
      </c>
      <c r="C43" s="9">
        <v>203</v>
      </c>
      <c r="D43" s="9">
        <v>157</v>
      </c>
      <c r="E43" s="9">
        <v>24</v>
      </c>
      <c r="F43" s="256">
        <f>SUM(B43:E43)</f>
        <v>458</v>
      </c>
    </row>
    <row r="44" spans="1:6" ht="13.5" thickBot="1">
      <c r="A44" s="54" t="s">
        <v>547</v>
      </c>
      <c r="B44" s="62">
        <f>SUM(B42:B43)</f>
        <v>76</v>
      </c>
      <c r="C44" s="59">
        <f>SUM(C42:C43)</f>
        <v>866</v>
      </c>
      <c r="D44" s="59">
        <f>SUM(D42:D43)</f>
        <v>537</v>
      </c>
      <c r="E44" s="57">
        <f>SUM(E42:E43)</f>
        <v>114</v>
      </c>
      <c r="F44" s="53">
        <f>F42+F43</f>
        <v>1593</v>
      </c>
    </row>
  </sheetData>
  <sheetProtection selectLockedCells="1" selectUnlockedCells="1"/>
  <mergeCells count="8">
    <mergeCell ref="F9:F10"/>
    <mergeCell ref="A2:E2"/>
    <mergeCell ref="A3:E3"/>
    <mergeCell ref="A9:A10"/>
    <mergeCell ref="B9:B10"/>
    <mergeCell ref="C9:C10"/>
    <mergeCell ref="D9:D10"/>
    <mergeCell ref="E9:E10"/>
  </mergeCells>
  <printOptions/>
  <pageMargins left="1.54" right="0.7875" top="0.4722222222222222" bottom="0.43333333333333335" header="0.5118055555555555" footer="0.511805555555555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21"/>
  <sheetViews>
    <sheetView workbookViewId="0" topLeftCell="A1">
      <selection activeCell="A17" sqref="A17"/>
    </sheetView>
  </sheetViews>
  <sheetFormatPr defaultColWidth="11.421875" defaultRowHeight="12.75"/>
  <cols>
    <col min="1" max="1" width="58.7109375" style="0" customWidth="1"/>
    <col min="2" max="2" width="23.421875" style="0" customWidth="1"/>
    <col min="3" max="3" width="10.7109375" style="0" customWidth="1"/>
    <col min="4" max="4" width="23.421875" style="0" customWidth="1"/>
  </cols>
  <sheetData>
    <row r="5" spans="1:5" ht="12.75">
      <c r="A5" s="343" t="s">
        <v>553</v>
      </c>
      <c r="B5" s="343"/>
      <c r="C5" s="343"/>
      <c r="D5" s="343"/>
      <c r="E5" s="343"/>
    </row>
    <row r="7" spans="1:5" ht="12.75">
      <c r="A7" s="343"/>
      <c r="B7" s="343"/>
      <c r="C7" s="343"/>
      <c r="D7" s="343"/>
      <c r="E7" s="343"/>
    </row>
    <row r="8" spans="1:5" ht="13.5" thickBot="1">
      <c r="A8" s="1"/>
      <c r="B8" s="1"/>
      <c r="C8" s="1"/>
      <c r="D8" s="1"/>
      <c r="E8" s="1"/>
    </row>
    <row r="9" spans="1:5" ht="13.5" thickBot="1">
      <c r="A9" s="63" t="s">
        <v>550</v>
      </c>
      <c r="B9" s="305" t="s">
        <v>549</v>
      </c>
      <c r="C9" s="305" t="s">
        <v>551</v>
      </c>
      <c r="D9" s="305" t="s">
        <v>552</v>
      </c>
      <c r="E9" s="302" t="s">
        <v>551</v>
      </c>
    </row>
    <row r="10" spans="1:5" ht="28.5" customHeight="1">
      <c r="A10" s="320" t="s">
        <v>554</v>
      </c>
      <c r="B10" s="321">
        <f>SUM(B11:B13)</f>
        <v>1466</v>
      </c>
      <c r="C10" s="321"/>
      <c r="D10" s="321">
        <f>SUM(D11:D13)</f>
        <v>1593</v>
      </c>
      <c r="E10" s="322"/>
    </row>
    <row r="11" spans="1:5" ht="28.5" customHeight="1">
      <c r="A11" s="318" t="s">
        <v>556</v>
      </c>
      <c r="B11" s="306">
        <v>981</v>
      </c>
      <c r="C11" s="306"/>
      <c r="D11" s="306">
        <v>1133</v>
      </c>
      <c r="E11" s="319"/>
    </row>
    <row r="12" spans="1:5" ht="24" customHeight="1">
      <c r="A12" s="311" t="s">
        <v>555</v>
      </c>
      <c r="B12" s="68">
        <v>483</v>
      </c>
      <c r="C12" s="316">
        <v>0.4914</v>
      </c>
      <c r="D12" s="306">
        <v>458</v>
      </c>
      <c r="E12" s="317">
        <v>0.4035</v>
      </c>
    </row>
    <row r="13" spans="1:5" ht="21" customHeight="1">
      <c r="A13" s="312" t="s">
        <v>557</v>
      </c>
      <c r="B13" s="306">
        <v>2</v>
      </c>
      <c r="C13" s="316"/>
      <c r="D13" s="306">
        <v>2</v>
      </c>
      <c r="E13" s="317"/>
    </row>
    <row r="14" spans="1:5" ht="26.25" customHeight="1">
      <c r="A14" s="323" t="s">
        <v>558</v>
      </c>
      <c r="B14" s="174">
        <v>99</v>
      </c>
      <c r="C14" s="174"/>
      <c r="D14" s="174">
        <v>274</v>
      </c>
      <c r="E14" s="324"/>
    </row>
    <row r="15" spans="1:5" ht="27.75" customHeight="1">
      <c r="A15" s="313"/>
      <c r="B15" s="314"/>
      <c r="C15" s="314"/>
      <c r="D15" s="314"/>
      <c r="E15" s="315"/>
    </row>
    <row r="16" spans="1:5" ht="17.25" customHeight="1">
      <c r="A16" s="311" t="s">
        <v>559</v>
      </c>
      <c r="B16" s="68">
        <v>294</v>
      </c>
      <c r="C16" s="308">
        <v>0.2005</v>
      </c>
      <c r="D16" s="68">
        <v>320</v>
      </c>
      <c r="E16" s="325">
        <v>0.2008</v>
      </c>
    </row>
    <row r="17" spans="1:5" ht="13.5" thickBot="1">
      <c r="A17" s="304"/>
      <c r="B17" s="307"/>
      <c r="C17" s="307"/>
      <c r="D17" s="309"/>
      <c r="E17" s="303"/>
    </row>
    <row r="18" spans="1:5" ht="12.75">
      <c r="A18" s="28"/>
      <c r="B18" s="310"/>
      <c r="C18" s="310"/>
      <c r="D18" s="28"/>
      <c r="E18" s="28"/>
    </row>
    <row r="19" spans="1:5" ht="12.75">
      <c r="A19" s="28"/>
      <c r="B19" s="310"/>
      <c r="C19" s="310"/>
      <c r="D19" s="28"/>
      <c r="E19" s="28"/>
    </row>
    <row r="20" spans="1:5" ht="12.75">
      <c r="A20" s="28"/>
      <c r="B20" s="310"/>
      <c r="C20" s="310"/>
      <c r="D20" s="28"/>
      <c r="E20" s="28"/>
    </row>
    <row r="21" spans="1:5" ht="12.75">
      <c r="A21" s="28"/>
      <c r="B21" s="310"/>
      <c r="C21" s="310"/>
      <c r="D21" s="28"/>
      <c r="E21" s="28"/>
    </row>
  </sheetData>
  <mergeCells count="2">
    <mergeCell ref="A7:E7"/>
    <mergeCell ref="A5:E5"/>
  </mergeCells>
  <printOptions/>
  <pageMargins left="0.75" right="0.75" top="1" bottom="1" header="0" footer="0"/>
  <pageSetup horizontalDpi="600" verticalDpi="600" orientation="landscape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7" sqref="B7:B8"/>
    </sheetView>
  </sheetViews>
  <sheetFormatPr defaultColWidth="11.421875" defaultRowHeight="12.75"/>
  <cols>
    <col min="1" max="1" width="7.7109375" style="0" customWidth="1"/>
    <col min="2" max="2" width="53.00390625" style="0" customWidth="1"/>
    <col min="6" max="6" width="12.57421875" style="0" customWidth="1"/>
  </cols>
  <sheetData>
    <row r="1" spans="1:5" ht="12.75">
      <c r="A1" s="335" t="s">
        <v>513</v>
      </c>
      <c r="B1" s="335"/>
      <c r="C1" s="335"/>
      <c r="D1" s="335"/>
      <c r="E1" s="335"/>
    </row>
    <row r="2" spans="1:5" ht="12.75">
      <c r="A2" s="335" t="s">
        <v>96</v>
      </c>
      <c r="B2" s="335"/>
      <c r="C2" s="335"/>
      <c r="D2" s="335"/>
      <c r="E2" s="335"/>
    </row>
    <row r="3" spans="1:3" ht="12.75">
      <c r="A3" s="1"/>
      <c r="C3" s="2"/>
    </row>
    <row r="4" spans="1:5" ht="12.75">
      <c r="A4" s="1"/>
      <c r="B4" s="31" t="s">
        <v>562</v>
      </c>
      <c r="C4" s="31"/>
      <c r="D4" s="31"/>
      <c r="E4" s="2" t="s">
        <v>7</v>
      </c>
    </row>
    <row r="5" spans="1:4" ht="12.75">
      <c r="A5" s="1"/>
      <c r="B5" s="31" t="s">
        <v>566</v>
      </c>
      <c r="C5" s="31"/>
      <c r="D5" s="31"/>
    </row>
    <row r="6" spans="1:4" ht="13.5" thickBot="1">
      <c r="A6" s="1"/>
      <c r="B6" s="32"/>
      <c r="C6" s="33"/>
      <c r="D6" s="32"/>
    </row>
    <row r="7" spans="1:6" ht="12.75">
      <c r="A7" s="265" t="s">
        <v>548</v>
      </c>
      <c r="B7" s="340" t="s">
        <v>115</v>
      </c>
      <c r="C7" s="340" t="s">
        <v>126</v>
      </c>
      <c r="D7" s="266" t="s">
        <v>230</v>
      </c>
      <c r="E7" s="285"/>
      <c r="F7" s="290" t="s">
        <v>9</v>
      </c>
    </row>
    <row r="8" spans="1:6" ht="13.5" thickBot="1">
      <c r="A8" s="272" t="s">
        <v>129</v>
      </c>
      <c r="B8" s="342"/>
      <c r="C8" s="344"/>
      <c r="D8" s="273" t="s">
        <v>130</v>
      </c>
      <c r="E8" s="286" t="s">
        <v>131</v>
      </c>
      <c r="F8" s="291" t="s">
        <v>128</v>
      </c>
    </row>
    <row r="9" spans="1:6" ht="12.75">
      <c r="A9" s="267"/>
      <c r="B9" s="17" t="s">
        <v>10</v>
      </c>
      <c r="C9" s="20">
        <f>SUM(D9+E9)</f>
        <v>8</v>
      </c>
      <c r="D9" s="20">
        <f>SUM(D10:D10)</f>
        <v>3</v>
      </c>
      <c r="E9" s="132">
        <f>SUM(E10:E10)</f>
        <v>5</v>
      </c>
      <c r="F9" s="292">
        <v>2</v>
      </c>
    </row>
    <row r="10" spans="1:6" ht="12.75">
      <c r="A10" s="267">
        <v>1</v>
      </c>
      <c r="B10" s="24" t="s">
        <v>11</v>
      </c>
      <c r="C10" s="13">
        <f>SUM(C9:C9)</f>
        <v>8</v>
      </c>
      <c r="D10" s="14">
        <v>3</v>
      </c>
      <c r="E10" s="287">
        <v>5</v>
      </c>
      <c r="F10" s="293"/>
    </row>
    <row r="11" spans="1:6" ht="12.75">
      <c r="A11" s="268"/>
      <c r="B11" s="17"/>
      <c r="C11" s="9"/>
      <c r="D11" s="9"/>
      <c r="E11" s="172"/>
      <c r="F11" s="294"/>
    </row>
    <row r="12" spans="1:6" ht="12.75">
      <c r="A12" s="268"/>
      <c r="B12" s="17" t="s">
        <v>12</v>
      </c>
      <c r="C12" s="11">
        <f>SUM(D12+E12)</f>
        <v>26</v>
      </c>
      <c r="D12" s="11">
        <f>SUM(D13:D16)</f>
        <v>12</v>
      </c>
      <c r="E12" s="25">
        <f>SUM(E13:E16)</f>
        <v>14</v>
      </c>
      <c r="F12" s="295">
        <f>SUM(F13:F16)</f>
        <v>1</v>
      </c>
    </row>
    <row r="13" spans="1:6" ht="12.75">
      <c r="A13" s="267">
        <v>2</v>
      </c>
      <c r="B13" s="24" t="s">
        <v>13</v>
      </c>
      <c r="C13" s="14">
        <f>SUM(D13+E13)</f>
        <v>11</v>
      </c>
      <c r="D13" s="14">
        <v>6</v>
      </c>
      <c r="E13" s="287">
        <v>5</v>
      </c>
      <c r="F13" s="293">
        <v>1</v>
      </c>
    </row>
    <row r="14" spans="1:6" ht="12.75">
      <c r="A14" s="267">
        <v>3</v>
      </c>
      <c r="B14" s="24" t="s">
        <v>14</v>
      </c>
      <c r="C14" s="14">
        <f>SUM(D14+E14)</f>
        <v>6</v>
      </c>
      <c r="D14" s="14">
        <v>4</v>
      </c>
      <c r="E14" s="287">
        <v>2</v>
      </c>
      <c r="F14" s="293"/>
    </row>
    <row r="15" spans="1:6" ht="12.75">
      <c r="A15" s="267">
        <v>4</v>
      </c>
      <c r="B15" s="24" t="s">
        <v>15</v>
      </c>
      <c r="C15" s="14">
        <f>SUM(D15+E15)</f>
        <v>5</v>
      </c>
      <c r="D15" s="14">
        <v>2</v>
      </c>
      <c r="E15" s="287">
        <v>3</v>
      </c>
      <c r="F15" s="293"/>
    </row>
    <row r="16" spans="1:6" ht="12.75">
      <c r="A16" s="267">
        <v>5</v>
      </c>
      <c r="B16" s="24" t="s">
        <v>16</v>
      </c>
      <c r="C16" s="14">
        <f>SUM(D16+E16)</f>
        <v>4</v>
      </c>
      <c r="D16" s="14">
        <v>0</v>
      </c>
      <c r="E16" s="287">
        <v>4</v>
      </c>
      <c r="F16" s="293"/>
    </row>
    <row r="17" spans="1:6" ht="12.75">
      <c r="A17" s="268"/>
      <c r="B17" s="17"/>
      <c r="C17" s="9"/>
      <c r="D17" s="9"/>
      <c r="E17" s="172"/>
      <c r="F17" s="294"/>
    </row>
    <row r="18" spans="1:6" ht="12.75">
      <c r="A18" s="267"/>
      <c r="B18" s="17" t="s">
        <v>17</v>
      </c>
      <c r="C18" s="11">
        <f aca="true" t="shared" si="0" ref="C18:C27">SUM(D18+E18)</f>
        <v>294</v>
      </c>
      <c r="D18" s="11">
        <f>SUM(D19:D27)</f>
        <v>218</v>
      </c>
      <c r="E18" s="25">
        <f>SUM(E19:E27)</f>
        <v>76</v>
      </c>
      <c r="F18" s="295">
        <f>SUM(F19:F27)</f>
        <v>1</v>
      </c>
    </row>
    <row r="19" spans="1:6" ht="12.75">
      <c r="A19" s="267">
        <v>6</v>
      </c>
      <c r="B19" s="24" t="s">
        <v>18</v>
      </c>
      <c r="C19" s="14">
        <f t="shared" si="0"/>
        <v>4</v>
      </c>
      <c r="D19" s="14">
        <v>3</v>
      </c>
      <c r="E19" s="287">
        <v>1</v>
      </c>
      <c r="F19" s="293">
        <v>1</v>
      </c>
    </row>
    <row r="20" spans="1:6" ht="12.75">
      <c r="A20" s="267">
        <v>7</v>
      </c>
      <c r="B20" s="24" t="s">
        <v>19</v>
      </c>
      <c r="C20" s="14">
        <f t="shared" si="0"/>
        <v>29</v>
      </c>
      <c r="D20" s="14">
        <v>25</v>
      </c>
      <c r="E20" s="287">
        <v>4</v>
      </c>
      <c r="F20" s="293"/>
    </row>
    <row r="21" spans="1:6" ht="12.75">
      <c r="A21" s="267">
        <v>8</v>
      </c>
      <c r="B21" s="24" t="s">
        <v>20</v>
      </c>
      <c r="C21" s="14">
        <f t="shared" si="0"/>
        <v>28</v>
      </c>
      <c r="D21" s="14">
        <v>24</v>
      </c>
      <c r="E21" s="287">
        <v>4</v>
      </c>
      <c r="F21" s="293"/>
    </row>
    <row r="22" spans="1:6" ht="12.75">
      <c r="A22" s="267">
        <v>9</v>
      </c>
      <c r="B22" s="24" t="s">
        <v>21</v>
      </c>
      <c r="C22" s="14">
        <f t="shared" si="0"/>
        <v>19</v>
      </c>
      <c r="D22" s="14">
        <v>14</v>
      </c>
      <c r="E22" s="287">
        <v>5</v>
      </c>
      <c r="F22" s="293"/>
    </row>
    <row r="23" spans="1:6" ht="12.75">
      <c r="A23" s="267">
        <v>10</v>
      </c>
      <c r="B23" s="24" t="s">
        <v>22</v>
      </c>
      <c r="C23" s="14">
        <f t="shared" si="0"/>
        <v>143</v>
      </c>
      <c r="D23" s="14">
        <v>110</v>
      </c>
      <c r="E23" s="287">
        <v>33</v>
      </c>
      <c r="F23" s="293"/>
    </row>
    <row r="24" spans="1:6" ht="12.75">
      <c r="A24" s="267">
        <v>11</v>
      </c>
      <c r="B24" s="24" t="s">
        <v>23</v>
      </c>
      <c r="C24" s="14">
        <f t="shared" si="0"/>
        <v>22</v>
      </c>
      <c r="D24" s="14">
        <v>9</v>
      </c>
      <c r="E24" s="287">
        <v>13</v>
      </c>
      <c r="F24" s="294"/>
    </row>
    <row r="25" spans="1:6" ht="12.75">
      <c r="A25" s="267">
        <v>12</v>
      </c>
      <c r="B25" s="24" t="s">
        <v>24</v>
      </c>
      <c r="C25" s="14">
        <f t="shared" si="0"/>
        <v>14</v>
      </c>
      <c r="D25" s="14">
        <v>10</v>
      </c>
      <c r="E25" s="287">
        <v>4</v>
      </c>
      <c r="F25" s="293"/>
    </row>
    <row r="26" spans="1:6" ht="12.75">
      <c r="A26" s="267">
        <v>13</v>
      </c>
      <c r="B26" s="24" t="s">
        <v>57</v>
      </c>
      <c r="C26" s="14">
        <f t="shared" si="0"/>
        <v>27</v>
      </c>
      <c r="D26" s="14">
        <v>20</v>
      </c>
      <c r="E26" s="287">
        <v>7</v>
      </c>
      <c r="F26" s="294"/>
    </row>
    <row r="27" spans="1:6" ht="12.75">
      <c r="A27" s="267">
        <v>14</v>
      </c>
      <c r="B27" s="24" t="s">
        <v>58</v>
      </c>
      <c r="C27" s="14">
        <f t="shared" si="0"/>
        <v>8</v>
      </c>
      <c r="D27" s="14">
        <v>3</v>
      </c>
      <c r="E27" s="287">
        <v>5</v>
      </c>
      <c r="F27" s="293"/>
    </row>
    <row r="28" spans="1:6" ht="12.75">
      <c r="A28" s="268"/>
      <c r="B28" s="17"/>
      <c r="C28" s="9"/>
      <c r="D28" s="9"/>
      <c r="E28" s="172"/>
      <c r="F28" s="294"/>
    </row>
    <row r="29" spans="1:6" ht="12.75">
      <c r="A29" s="268"/>
      <c r="B29" s="17" t="s">
        <v>59</v>
      </c>
      <c r="C29" s="11">
        <f aca="true" t="shared" si="1" ref="C29:C44">SUM(D29+E29)</f>
        <v>1265</v>
      </c>
      <c r="D29" s="11">
        <f>SUM(D30:D44)</f>
        <v>902</v>
      </c>
      <c r="E29" s="25">
        <f>SUM(E30:E44)</f>
        <v>363</v>
      </c>
      <c r="F29" s="296"/>
    </row>
    <row r="30" spans="1:6" ht="12.75">
      <c r="A30" s="267">
        <v>15</v>
      </c>
      <c r="B30" s="24" t="s">
        <v>60</v>
      </c>
      <c r="C30" s="14">
        <f t="shared" si="1"/>
        <v>82</v>
      </c>
      <c r="D30" s="14">
        <v>54</v>
      </c>
      <c r="E30" s="287">
        <v>28</v>
      </c>
      <c r="F30" s="294"/>
    </row>
    <row r="31" spans="1:6" ht="12.75">
      <c r="A31" s="267">
        <v>16</v>
      </c>
      <c r="B31" s="24" t="s">
        <v>61</v>
      </c>
      <c r="C31" s="14">
        <f t="shared" si="1"/>
        <v>71</v>
      </c>
      <c r="D31" s="14">
        <v>48</v>
      </c>
      <c r="E31" s="287">
        <v>23</v>
      </c>
      <c r="F31" s="293"/>
    </row>
    <row r="32" spans="1:6" ht="12.75">
      <c r="A32" s="267">
        <v>17</v>
      </c>
      <c r="B32" s="24" t="s">
        <v>62</v>
      </c>
      <c r="C32" s="14">
        <f t="shared" si="1"/>
        <v>41</v>
      </c>
      <c r="D32" s="14">
        <v>27</v>
      </c>
      <c r="E32" s="287">
        <v>14</v>
      </c>
      <c r="F32" s="294"/>
    </row>
    <row r="33" spans="1:6" ht="12.75">
      <c r="A33" s="267">
        <v>18</v>
      </c>
      <c r="B33" s="24" t="s">
        <v>63</v>
      </c>
      <c r="C33" s="14">
        <f t="shared" si="1"/>
        <v>55</v>
      </c>
      <c r="D33" s="14">
        <v>44</v>
      </c>
      <c r="E33" s="287">
        <v>11</v>
      </c>
      <c r="F33" s="294"/>
    </row>
    <row r="34" spans="1:6" ht="12.75">
      <c r="A34" s="267">
        <v>19</v>
      </c>
      <c r="B34" s="24" t="s">
        <v>64</v>
      </c>
      <c r="C34" s="14">
        <f t="shared" si="1"/>
        <v>9</v>
      </c>
      <c r="D34" s="14">
        <v>4</v>
      </c>
      <c r="E34" s="287">
        <v>5</v>
      </c>
      <c r="F34" s="293"/>
    </row>
    <row r="35" spans="1:6" ht="12.75">
      <c r="A35" s="267">
        <v>20</v>
      </c>
      <c r="B35" s="24" t="s">
        <v>65</v>
      </c>
      <c r="C35" s="14">
        <f t="shared" si="1"/>
        <v>640</v>
      </c>
      <c r="D35" s="14">
        <v>464</v>
      </c>
      <c r="E35" s="287">
        <v>176</v>
      </c>
      <c r="F35" s="294"/>
    </row>
    <row r="36" spans="1:6" ht="12.75">
      <c r="A36" s="267">
        <v>21</v>
      </c>
      <c r="B36" s="24" t="s">
        <v>66</v>
      </c>
      <c r="C36" s="14">
        <f t="shared" si="1"/>
        <v>98</v>
      </c>
      <c r="D36" s="14">
        <v>84</v>
      </c>
      <c r="E36" s="287">
        <v>14</v>
      </c>
      <c r="F36" s="293"/>
    </row>
    <row r="37" spans="1:6" ht="12.75">
      <c r="A37" s="267">
        <v>22</v>
      </c>
      <c r="B37" s="24" t="s">
        <v>67</v>
      </c>
      <c r="C37" s="14">
        <f t="shared" si="1"/>
        <v>26</v>
      </c>
      <c r="D37" s="14">
        <v>18</v>
      </c>
      <c r="E37" s="287">
        <v>8</v>
      </c>
      <c r="F37" s="294"/>
    </row>
    <row r="38" spans="1:6" ht="12.75">
      <c r="A38" s="267">
        <v>23</v>
      </c>
      <c r="B38" s="24" t="s">
        <v>68</v>
      </c>
      <c r="C38" s="14">
        <f t="shared" si="1"/>
        <v>59</v>
      </c>
      <c r="D38" s="14">
        <v>38</v>
      </c>
      <c r="E38" s="287">
        <v>21</v>
      </c>
      <c r="F38" s="293"/>
    </row>
    <row r="39" spans="1:6" ht="12.75">
      <c r="A39" s="267">
        <v>24</v>
      </c>
      <c r="B39" s="24" t="s">
        <v>69</v>
      </c>
      <c r="C39" s="14">
        <f t="shared" si="1"/>
        <v>12</v>
      </c>
      <c r="D39" s="14">
        <v>7</v>
      </c>
      <c r="E39" s="287">
        <v>5</v>
      </c>
      <c r="F39" s="293"/>
    </row>
    <row r="40" spans="1:6" ht="12.75">
      <c r="A40" s="267">
        <v>25</v>
      </c>
      <c r="B40" s="24" t="s">
        <v>70</v>
      </c>
      <c r="C40" s="14">
        <f t="shared" si="1"/>
        <v>35</v>
      </c>
      <c r="D40" s="14">
        <v>22</v>
      </c>
      <c r="E40" s="287">
        <v>13</v>
      </c>
      <c r="F40" s="294"/>
    </row>
    <row r="41" spans="1:6" ht="12.75">
      <c r="A41" s="267">
        <v>26</v>
      </c>
      <c r="B41" s="24" t="s">
        <v>71</v>
      </c>
      <c r="C41" s="14">
        <f t="shared" si="1"/>
        <v>18</v>
      </c>
      <c r="D41" s="14">
        <v>12</v>
      </c>
      <c r="E41" s="287">
        <v>6</v>
      </c>
      <c r="F41" s="293"/>
    </row>
    <row r="42" spans="1:6" ht="12.75">
      <c r="A42" s="267">
        <v>27</v>
      </c>
      <c r="B42" s="24" t="s">
        <v>72</v>
      </c>
      <c r="C42" s="14">
        <f t="shared" si="1"/>
        <v>65</v>
      </c>
      <c r="D42" s="14">
        <v>47</v>
      </c>
      <c r="E42" s="287">
        <v>18</v>
      </c>
      <c r="F42" s="294"/>
    </row>
    <row r="43" spans="1:6" ht="12.75">
      <c r="A43" s="267">
        <v>28</v>
      </c>
      <c r="B43" s="29" t="s">
        <v>73</v>
      </c>
      <c r="C43" s="14">
        <f t="shared" si="1"/>
        <v>20</v>
      </c>
      <c r="D43" s="14">
        <v>14</v>
      </c>
      <c r="E43" s="287">
        <v>6</v>
      </c>
      <c r="F43" s="294"/>
    </row>
    <row r="44" spans="1:6" ht="12.75">
      <c r="A44" s="267">
        <v>29</v>
      </c>
      <c r="B44" s="29" t="s">
        <v>74</v>
      </c>
      <c r="C44" s="14">
        <f t="shared" si="1"/>
        <v>34</v>
      </c>
      <c r="D44" s="14">
        <v>19</v>
      </c>
      <c r="E44" s="287">
        <v>15</v>
      </c>
      <c r="F44" s="294"/>
    </row>
    <row r="45" spans="1:6" ht="9.75" customHeight="1" thickBot="1">
      <c r="A45" s="269"/>
      <c r="B45" s="270"/>
      <c r="C45" s="271"/>
      <c r="D45" s="271"/>
      <c r="E45" s="288"/>
      <c r="F45" s="291"/>
    </row>
    <row r="46" spans="1:6" ht="16.5" customHeight="1" thickBot="1">
      <c r="A46" s="289"/>
      <c r="B46" s="270" t="s">
        <v>547</v>
      </c>
      <c r="C46" s="58">
        <f>SUM(D46+E46)</f>
        <v>1593</v>
      </c>
      <c r="D46" s="58">
        <f>SUM(D9+D12+D18+D29)</f>
        <v>1135</v>
      </c>
      <c r="E46" s="58">
        <f>SUM(E9+E12+E18+E29)</f>
        <v>458</v>
      </c>
      <c r="F46" s="58">
        <f>SUM(F9+F12+F18+F29)</f>
        <v>4</v>
      </c>
    </row>
    <row r="47" spans="1:5" ht="12.75">
      <c r="A47" s="1"/>
      <c r="B47" s="5"/>
      <c r="C47" s="5"/>
      <c r="D47" s="5"/>
      <c r="E47" s="5"/>
    </row>
    <row r="48" spans="1:6" ht="12.75">
      <c r="A48" s="1"/>
      <c r="B48" s="274" t="s">
        <v>545</v>
      </c>
      <c r="C48" s="275"/>
      <c r="D48" s="275"/>
      <c r="E48" s="276"/>
      <c r="F48" s="277">
        <v>1135</v>
      </c>
    </row>
    <row r="49" spans="1:6" ht="12.75">
      <c r="A49" s="1"/>
      <c r="B49" s="278" t="s">
        <v>75</v>
      </c>
      <c r="C49" s="39"/>
      <c r="D49" s="39"/>
      <c r="E49" s="40"/>
      <c r="F49" s="279">
        <v>458</v>
      </c>
    </row>
    <row r="50" spans="1:6" ht="12.75">
      <c r="A50" s="1"/>
      <c r="B50" s="280" t="s">
        <v>547</v>
      </c>
      <c r="C50" s="281"/>
      <c r="D50" s="282"/>
      <c r="E50" s="283"/>
      <c r="F50" s="284">
        <f>SUM(F48:F49)</f>
        <v>1593</v>
      </c>
    </row>
  </sheetData>
  <sheetProtection selectLockedCells="1" selectUnlockedCells="1"/>
  <mergeCells count="4">
    <mergeCell ref="A1:E1"/>
    <mergeCell ref="A2:E2"/>
    <mergeCell ref="B7:B8"/>
    <mergeCell ref="C7:C8"/>
  </mergeCells>
  <printOptions/>
  <pageMargins left="0.95" right="0.75" top="1" bottom="1" header="0.5118055555555555" footer="0.5118055555555555"/>
  <pageSetup horizontalDpi="600" verticalDpi="6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44"/>
  <sheetViews>
    <sheetView zoomScalePageLayoutView="0" workbookViewId="0" topLeftCell="A2">
      <selection activeCell="A6" sqref="A6:B6"/>
    </sheetView>
  </sheetViews>
  <sheetFormatPr defaultColWidth="11.421875" defaultRowHeight="12.75"/>
  <cols>
    <col min="1" max="1" width="74.140625" style="0" customWidth="1"/>
    <col min="2" max="2" width="15.140625" style="0" customWidth="1"/>
    <col min="3" max="3" width="0" style="0" hidden="1" customWidth="1"/>
    <col min="4" max="4" width="10.7109375" style="0" customWidth="1"/>
    <col min="5" max="5" width="17.140625" style="1" customWidth="1"/>
  </cols>
  <sheetData>
    <row r="1" ht="12.75"/>
    <row r="2" ht="12.75"/>
    <row r="3" spans="1:5" ht="12.75">
      <c r="A3" s="335" t="s">
        <v>76</v>
      </c>
      <c r="B3" s="335"/>
      <c r="D3" s="345"/>
      <c r="E3" s="345"/>
    </row>
    <row r="4" spans="1:5" ht="12.75">
      <c r="A4" s="3"/>
      <c r="B4" s="3"/>
      <c r="D4" s="41"/>
      <c r="E4" s="41"/>
    </row>
    <row r="5" spans="1:5" ht="12.75">
      <c r="A5" s="335" t="s">
        <v>116</v>
      </c>
      <c r="B5" s="335"/>
      <c r="D5" s="345"/>
      <c r="E5" s="345"/>
    </row>
    <row r="6" spans="1:5" ht="12.75">
      <c r="A6" s="335" t="s">
        <v>5</v>
      </c>
      <c r="B6" s="335"/>
      <c r="D6" s="345"/>
      <c r="E6" s="345"/>
    </row>
    <row r="7" spans="1:5" ht="12.75">
      <c r="A7" s="3"/>
      <c r="B7" s="3"/>
      <c r="D7" s="41"/>
      <c r="E7" s="41"/>
    </row>
    <row r="8" spans="1:5" ht="12.75">
      <c r="A8" s="3"/>
      <c r="B8" s="3"/>
      <c r="D8" s="41"/>
      <c r="E8" s="41"/>
    </row>
    <row r="9" spans="1:5" ht="12.75">
      <c r="A9" s="31" t="s">
        <v>562</v>
      </c>
      <c r="B9" s="31"/>
      <c r="D9" s="346"/>
      <c r="E9" s="346"/>
    </row>
    <row r="10" spans="1:5" ht="12.75">
      <c r="A10" s="31" t="s">
        <v>564</v>
      </c>
      <c r="B10" s="31"/>
      <c r="D10" s="346"/>
      <c r="E10" s="346"/>
    </row>
    <row r="11" spans="1:5" ht="12.75">
      <c r="A11" s="2"/>
      <c r="B11" s="3"/>
      <c r="D11" s="42"/>
      <c r="E11" s="27"/>
    </row>
    <row r="12" spans="1:5" ht="25.5">
      <c r="A12" s="297" t="s">
        <v>118</v>
      </c>
      <c r="B12" s="43" t="s">
        <v>117</v>
      </c>
      <c r="D12" s="44"/>
      <c r="E12" s="44"/>
    </row>
    <row r="13" spans="1:5" ht="12.75">
      <c r="A13" s="45"/>
      <c r="B13" s="6"/>
      <c r="D13" s="46"/>
      <c r="E13" s="26"/>
    </row>
    <row r="14" spans="1:5" ht="12.75">
      <c r="A14" s="35" t="s">
        <v>517</v>
      </c>
      <c r="B14" s="6">
        <v>4</v>
      </c>
      <c r="D14" s="47"/>
      <c r="E14" s="26"/>
    </row>
    <row r="15" spans="1:5" ht="12.75">
      <c r="A15" s="35" t="s">
        <v>518</v>
      </c>
      <c r="B15" s="6"/>
      <c r="D15" s="47"/>
      <c r="E15" s="26"/>
    </row>
    <row r="16" spans="1:5" ht="12.75">
      <c r="A16" s="35" t="s">
        <v>77</v>
      </c>
      <c r="B16" s="6">
        <v>2</v>
      </c>
      <c r="D16" s="47"/>
      <c r="E16" s="26"/>
    </row>
    <row r="17" spans="1:5" ht="12.75">
      <c r="A17" s="35" t="s">
        <v>520</v>
      </c>
      <c r="B17" s="6"/>
      <c r="D17" s="47"/>
      <c r="E17" s="26"/>
    </row>
    <row r="18" spans="1:5" ht="12.75">
      <c r="A18" s="35" t="s">
        <v>521</v>
      </c>
      <c r="B18" s="6">
        <v>1</v>
      </c>
      <c r="D18" s="47"/>
      <c r="E18" s="26"/>
    </row>
    <row r="19" spans="1:5" ht="12.75">
      <c r="A19" s="35" t="s">
        <v>522</v>
      </c>
      <c r="B19" s="6">
        <v>2</v>
      </c>
      <c r="D19" s="47"/>
      <c r="E19" s="26"/>
    </row>
    <row r="20" spans="1:5" ht="12.75">
      <c r="A20" s="35" t="s">
        <v>523</v>
      </c>
      <c r="B20" s="6">
        <v>1</v>
      </c>
      <c r="D20" s="47"/>
      <c r="E20" s="26"/>
    </row>
    <row r="21" spans="1:5" ht="12.75">
      <c r="A21" s="35" t="s">
        <v>524</v>
      </c>
      <c r="B21" s="6">
        <v>3</v>
      </c>
      <c r="D21" s="47"/>
      <c r="E21" s="26"/>
    </row>
    <row r="22" spans="1:5" ht="12.75">
      <c r="A22" s="35" t="s">
        <v>525</v>
      </c>
      <c r="B22" s="6">
        <v>3</v>
      </c>
      <c r="D22" s="47"/>
      <c r="E22" s="26"/>
    </row>
    <row r="23" spans="1:5" ht="12.75">
      <c r="A23" s="35" t="s">
        <v>526</v>
      </c>
      <c r="B23" s="6">
        <v>4</v>
      </c>
      <c r="D23" s="47"/>
      <c r="E23" s="26"/>
    </row>
    <row r="24" spans="1:5" ht="12.75">
      <c r="A24" s="35" t="s">
        <v>527</v>
      </c>
      <c r="B24" s="6">
        <v>48</v>
      </c>
      <c r="D24" s="47"/>
      <c r="E24" s="26"/>
    </row>
    <row r="25" spans="1:5" ht="12.75">
      <c r="A25" s="35" t="s">
        <v>528</v>
      </c>
      <c r="B25" s="6">
        <v>9</v>
      </c>
      <c r="D25" s="47"/>
      <c r="E25" s="26"/>
    </row>
    <row r="26" spans="1:5" ht="12.75">
      <c r="A26" s="35" t="s">
        <v>529</v>
      </c>
      <c r="B26" s="6">
        <v>3</v>
      </c>
      <c r="D26" s="47"/>
      <c r="E26" s="26"/>
    </row>
    <row r="27" spans="1:5" ht="12.75">
      <c r="A27" s="35" t="s">
        <v>530</v>
      </c>
      <c r="B27" s="6">
        <v>5</v>
      </c>
      <c r="D27" s="47"/>
      <c r="E27" s="26"/>
    </row>
    <row r="28" spans="1:5" ht="12.75">
      <c r="A28" s="35" t="s">
        <v>78</v>
      </c>
      <c r="B28" s="6"/>
      <c r="D28" s="47"/>
      <c r="E28" s="26"/>
    </row>
    <row r="29" spans="1:5" ht="12.75">
      <c r="A29" s="35" t="s">
        <v>531</v>
      </c>
      <c r="B29" s="6">
        <v>9</v>
      </c>
      <c r="D29" s="47"/>
      <c r="E29" s="26"/>
    </row>
    <row r="30" spans="1:5" ht="12.75">
      <c r="A30" s="35" t="s">
        <v>532</v>
      </c>
      <c r="B30" s="37">
        <v>8</v>
      </c>
      <c r="D30" s="47"/>
      <c r="E30" s="26"/>
    </row>
    <row r="31" spans="1:5" ht="12.75">
      <c r="A31" s="35" t="s">
        <v>533</v>
      </c>
      <c r="B31" s="37">
        <v>1</v>
      </c>
      <c r="D31" s="47"/>
      <c r="E31" s="26"/>
    </row>
    <row r="32" spans="1:5" ht="12.75">
      <c r="A32" s="35" t="s">
        <v>534</v>
      </c>
      <c r="B32" s="37">
        <v>5</v>
      </c>
      <c r="D32" s="47"/>
      <c r="E32" s="26"/>
    </row>
    <row r="33" spans="1:5" ht="12.75">
      <c r="A33" s="35" t="s">
        <v>535</v>
      </c>
      <c r="B33" s="37"/>
      <c r="D33" s="47"/>
      <c r="E33" s="26"/>
    </row>
    <row r="34" spans="1:5" ht="12.75">
      <c r="A34" s="35" t="s">
        <v>536</v>
      </c>
      <c r="B34" s="37">
        <v>110</v>
      </c>
      <c r="D34" s="47"/>
      <c r="E34" s="26"/>
    </row>
    <row r="35" spans="1:5" ht="12.75">
      <c r="A35" s="35" t="s">
        <v>537</v>
      </c>
      <c r="B35" s="37">
        <v>4</v>
      </c>
      <c r="D35" s="47"/>
      <c r="E35" s="26"/>
    </row>
    <row r="36" spans="1:5" ht="12.75">
      <c r="A36" s="35" t="s">
        <v>79</v>
      </c>
      <c r="B36" s="37">
        <v>2</v>
      </c>
      <c r="D36" s="47"/>
      <c r="E36" s="26"/>
    </row>
    <row r="37" spans="1:5" ht="12.75">
      <c r="A37" s="35" t="s">
        <v>538</v>
      </c>
      <c r="B37" s="37">
        <v>10</v>
      </c>
      <c r="D37" s="47"/>
      <c r="E37" s="26"/>
    </row>
    <row r="38" spans="1:5" ht="12.75">
      <c r="A38" s="35" t="s">
        <v>539</v>
      </c>
      <c r="B38" s="37"/>
      <c r="D38" s="47"/>
      <c r="E38" s="26"/>
    </row>
    <row r="39" spans="1:5" ht="12.75">
      <c r="A39" s="35" t="s">
        <v>540</v>
      </c>
      <c r="B39" s="37">
        <v>3</v>
      </c>
      <c r="D39" s="47"/>
      <c r="E39" s="26"/>
    </row>
    <row r="40" spans="1:5" ht="12.75">
      <c r="A40" s="35" t="s">
        <v>541</v>
      </c>
      <c r="B40" s="37">
        <v>2</v>
      </c>
      <c r="D40" s="47"/>
      <c r="E40" s="26"/>
    </row>
    <row r="41" spans="1:5" ht="12.75">
      <c r="A41" s="35" t="s">
        <v>542</v>
      </c>
      <c r="B41" s="37">
        <v>19</v>
      </c>
      <c r="D41" s="47"/>
      <c r="E41" s="26"/>
    </row>
    <row r="42" spans="1:5" ht="12.75">
      <c r="A42" s="35" t="s">
        <v>543</v>
      </c>
      <c r="B42" s="37">
        <v>2</v>
      </c>
      <c r="D42" s="47"/>
      <c r="E42" s="26"/>
    </row>
    <row r="43" spans="1:5" ht="12.75">
      <c r="A43" s="35" t="s">
        <v>544</v>
      </c>
      <c r="B43" s="37">
        <v>14</v>
      </c>
      <c r="D43" s="47"/>
      <c r="E43" s="26"/>
    </row>
    <row r="44" spans="1:5" ht="12.75">
      <c r="A44" s="48" t="s">
        <v>126</v>
      </c>
      <c r="B44" s="11">
        <f>SUM(B14:B43)</f>
        <v>274</v>
      </c>
      <c r="D44" s="49"/>
      <c r="E44" s="27"/>
    </row>
  </sheetData>
  <sheetProtection selectLockedCells="1" selectUnlockedCells="1"/>
  <mergeCells count="8">
    <mergeCell ref="D9:E9"/>
    <mergeCell ref="D10:E10"/>
    <mergeCell ref="A6:B6"/>
    <mergeCell ref="D6:E6"/>
    <mergeCell ref="A3:B3"/>
    <mergeCell ref="D3:E3"/>
    <mergeCell ref="A5:B5"/>
    <mergeCell ref="D5:E5"/>
  </mergeCells>
  <printOptions/>
  <pageMargins left="0.85" right="0.7875" top="0.9840277777777777" bottom="0.9840277777777777" header="0.5118055555555555" footer="0.5118055555555555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2" sqref="A12"/>
    </sheetView>
  </sheetViews>
  <sheetFormatPr defaultColWidth="11.421875" defaultRowHeight="14.25" customHeight="1"/>
  <cols>
    <col min="1" max="1" width="7.00390625" style="0" customWidth="1"/>
    <col min="2" max="2" width="71.57421875" style="0" customWidth="1"/>
    <col min="3" max="3" width="7.421875" style="0" customWidth="1"/>
    <col min="4" max="4" width="7.28125" style="0" customWidth="1"/>
    <col min="5" max="5" width="7.8515625" style="0" customWidth="1"/>
    <col min="6" max="6" width="8.00390625" style="0" customWidth="1"/>
    <col min="7" max="7" width="8.57421875" style="0" customWidth="1"/>
    <col min="8" max="8" width="9.28125" style="0" customWidth="1"/>
    <col min="9" max="9" width="12.421875" style="0" customWidth="1"/>
  </cols>
  <sheetData>
    <row r="1" spans="1:9" ht="14.25" customHeight="1">
      <c r="A1" s="347" t="s">
        <v>80</v>
      </c>
      <c r="B1" s="347"/>
      <c r="C1" s="347"/>
      <c r="D1" s="347"/>
      <c r="E1" s="347"/>
      <c r="F1" s="347"/>
      <c r="G1" s="347"/>
      <c r="H1" s="347"/>
      <c r="I1" s="347"/>
    </row>
    <row r="3" spans="1:9" ht="14.25" customHeight="1">
      <c r="A3" s="347" t="s">
        <v>119</v>
      </c>
      <c r="B3" s="347"/>
      <c r="C3" s="347"/>
      <c r="D3" s="347"/>
      <c r="E3" s="347"/>
      <c r="F3" s="347"/>
      <c r="G3" s="347"/>
      <c r="H3" s="347"/>
      <c r="I3" s="347"/>
    </row>
    <row r="5" spans="1:8" ht="14.25" customHeight="1">
      <c r="A5" s="82" t="s">
        <v>561</v>
      </c>
      <c r="B5" s="80"/>
      <c r="C5" s="2"/>
      <c r="D5" s="2"/>
      <c r="H5" s="2" t="s">
        <v>8</v>
      </c>
    </row>
    <row r="6" spans="1:4" ht="14.25" customHeight="1">
      <c r="A6" s="82" t="s">
        <v>563</v>
      </c>
      <c r="B6" s="80"/>
      <c r="C6" s="2"/>
      <c r="D6" s="2"/>
    </row>
    <row r="7" ht="14.25" customHeight="1" thickBot="1"/>
    <row r="8" spans="1:9" ht="14.25" customHeight="1">
      <c r="A8" s="64" t="s">
        <v>81</v>
      </c>
      <c r="B8" s="348" t="s">
        <v>120</v>
      </c>
      <c r="C8" s="350" t="s">
        <v>229</v>
      </c>
      <c r="D8" s="351"/>
      <c r="E8" s="351"/>
      <c r="F8" s="351"/>
      <c r="G8" s="351"/>
      <c r="H8" s="351"/>
      <c r="I8" s="352"/>
    </row>
    <row r="9" spans="1:9" ht="14.25" customHeight="1" thickBot="1">
      <c r="A9" s="65" t="s">
        <v>129</v>
      </c>
      <c r="B9" s="349"/>
      <c r="C9" s="300" t="s">
        <v>6</v>
      </c>
      <c r="D9" s="299" t="s">
        <v>88</v>
      </c>
      <c r="E9" s="298" t="s">
        <v>133</v>
      </c>
      <c r="F9" s="298" t="s">
        <v>263</v>
      </c>
      <c r="G9" s="298" t="s">
        <v>136</v>
      </c>
      <c r="H9" s="298" t="s">
        <v>138</v>
      </c>
      <c r="I9" s="69" t="s">
        <v>126</v>
      </c>
    </row>
    <row r="10" spans="1:9" ht="14.25" customHeight="1">
      <c r="A10" s="70">
        <v>1</v>
      </c>
      <c r="B10" s="66" t="s">
        <v>517</v>
      </c>
      <c r="C10" s="66"/>
      <c r="D10" s="173">
        <v>2</v>
      </c>
      <c r="E10" s="68"/>
      <c r="F10" s="68"/>
      <c r="G10" s="68">
        <v>1</v>
      </c>
      <c r="H10" s="68">
        <v>5</v>
      </c>
      <c r="I10" s="71">
        <f>SUM(D10:H10)</f>
        <v>8</v>
      </c>
    </row>
    <row r="11" spans="1:9" ht="14.25" customHeight="1">
      <c r="A11" s="70">
        <v>2</v>
      </c>
      <c r="B11" s="66" t="s">
        <v>82</v>
      </c>
      <c r="C11" s="66"/>
      <c r="D11" s="66"/>
      <c r="E11" s="68">
        <v>1</v>
      </c>
      <c r="F11" s="68"/>
      <c r="G11" s="68">
        <v>4</v>
      </c>
      <c r="H11" s="68">
        <v>6</v>
      </c>
      <c r="I11" s="71">
        <f aca="true" t="shared" si="0" ref="I11:I38">SUM(E11:H11)</f>
        <v>11</v>
      </c>
    </row>
    <row r="12" spans="1:9" ht="14.25" customHeight="1">
      <c r="A12" s="70">
        <v>3</v>
      </c>
      <c r="B12" s="66" t="s">
        <v>520</v>
      </c>
      <c r="C12" s="66"/>
      <c r="D12" s="66"/>
      <c r="E12" s="68"/>
      <c r="F12" s="68">
        <v>1</v>
      </c>
      <c r="G12" s="68">
        <v>3</v>
      </c>
      <c r="H12" s="68">
        <v>2</v>
      </c>
      <c r="I12" s="71">
        <f t="shared" si="0"/>
        <v>6</v>
      </c>
    </row>
    <row r="13" spans="1:9" ht="14.25" customHeight="1">
      <c r="A13" s="70">
        <v>4</v>
      </c>
      <c r="B13" s="66" t="s">
        <v>521</v>
      </c>
      <c r="C13" s="66"/>
      <c r="D13" s="66"/>
      <c r="E13" s="68"/>
      <c r="F13" s="68">
        <v>1</v>
      </c>
      <c r="G13" s="68">
        <v>3</v>
      </c>
      <c r="H13" s="68">
        <v>1</v>
      </c>
      <c r="I13" s="71">
        <f t="shared" si="0"/>
        <v>5</v>
      </c>
    </row>
    <row r="14" spans="1:9" ht="14.25" customHeight="1">
      <c r="A14" s="70">
        <v>5</v>
      </c>
      <c r="B14" s="66" t="s">
        <v>522</v>
      </c>
      <c r="C14" s="66"/>
      <c r="D14" s="66"/>
      <c r="E14" s="68"/>
      <c r="F14" s="68">
        <v>1</v>
      </c>
      <c r="G14" s="68">
        <v>2</v>
      </c>
      <c r="H14" s="68">
        <v>1</v>
      </c>
      <c r="I14" s="71">
        <f t="shared" si="0"/>
        <v>4</v>
      </c>
    </row>
    <row r="15" spans="1:9" ht="14.25" customHeight="1">
      <c r="A15" s="70">
        <v>6</v>
      </c>
      <c r="B15" s="66" t="s">
        <v>523</v>
      </c>
      <c r="C15" s="66"/>
      <c r="D15" s="66"/>
      <c r="E15" s="68">
        <v>1</v>
      </c>
      <c r="F15" s="68"/>
      <c r="G15" s="68"/>
      <c r="H15" s="68">
        <v>3</v>
      </c>
      <c r="I15" s="71">
        <f t="shared" si="0"/>
        <v>4</v>
      </c>
    </row>
    <row r="16" spans="1:9" ht="14.25" customHeight="1">
      <c r="A16" s="70">
        <v>7</v>
      </c>
      <c r="B16" s="66" t="s">
        <v>524</v>
      </c>
      <c r="C16" s="66"/>
      <c r="D16" s="66"/>
      <c r="E16" s="68"/>
      <c r="F16" s="68">
        <v>1</v>
      </c>
      <c r="G16" s="68">
        <v>4</v>
      </c>
      <c r="H16" s="68">
        <v>24</v>
      </c>
      <c r="I16" s="71">
        <f t="shared" si="0"/>
        <v>29</v>
      </c>
    </row>
    <row r="17" spans="1:9" ht="14.25" customHeight="1">
      <c r="A17" s="70">
        <v>8</v>
      </c>
      <c r="B17" s="66" t="s">
        <v>525</v>
      </c>
      <c r="C17" s="66"/>
      <c r="D17" s="66"/>
      <c r="E17" s="68"/>
      <c r="F17" s="68">
        <v>1</v>
      </c>
      <c r="G17" s="68">
        <v>3</v>
      </c>
      <c r="H17" s="68">
        <v>24</v>
      </c>
      <c r="I17" s="71">
        <f t="shared" si="0"/>
        <v>28</v>
      </c>
    </row>
    <row r="18" spans="1:9" ht="14.25" customHeight="1">
      <c r="A18" s="70">
        <v>9</v>
      </c>
      <c r="B18" s="66" t="s">
        <v>526</v>
      </c>
      <c r="C18" s="66"/>
      <c r="D18" s="66"/>
      <c r="E18" s="68"/>
      <c r="F18" s="68">
        <v>1</v>
      </c>
      <c r="G18" s="68">
        <v>1</v>
      </c>
      <c r="H18" s="68">
        <v>17</v>
      </c>
      <c r="I18" s="71">
        <f t="shared" si="0"/>
        <v>19</v>
      </c>
    </row>
    <row r="19" spans="1:9" ht="14.25" customHeight="1">
      <c r="A19" s="70">
        <v>10</v>
      </c>
      <c r="B19" s="66" t="s">
        <v>83</v>
      </c>
      <c r="C19" s="66"/>
      <c r="D19" s="66"/>
      <c r="E19" s="68"/>
      <c r="F19" s="68">
        <v>1</v>
      </c>
      <c r="G19" s="68">
        <v>4</v>
      </c>
      <c r="H19" s="68">
        <v>138</v>
      </c>
      <c r="I19" s="71">
        <f t="shared" si="0"/>
        <v>143</v>
      </c>
    </row>
    <row r="20" spans="1:9" ht="14.25" customHeight="1">
      <c r="A20" s="70">
        <v>11</v>
      </c>
      <c r="B20" s="66" t="s">
        <v>528</v>
      </c>
      <c r="C20" s="66"/>
      <c r="D20" s="66"/>
      <c r="E20" s="68"/>
      <c r="F20" s="68">
        <v>1</v>
      </c>
      <c r="G20" s="68">
        <v>7</v>
      </c>
      <c r="H20" s="68">
        <v>14</v>
      </c>
      <c r="I20" s="71">
        <f t="shared" si="0"/>
        <v>22</v>
      </c>
    </row>
    <row r="21" spans="1:9" ht="14.25" customHeight="1">
      <c r="A21" s="70">
        <v>12</v>
      </c>
      <c r="B21" s="66" t="s">
        <v>84</v>
      </c>
      <c r="C21" s="66"/>
      <c r="D21" s="66"/>
      <c r="E21" s="68"/>
      <c r="F21" s="68">
        <v>1</v>
      </c>
      <c r="G21" s="68">
        <v>2</v>
      </c>
      <c r="H21" s="68">
        <v>11</v>
      </c>
      <c r="I21" s="71">
        <f t="shared" si="0"/>
        <v>14</v>
      </c>
    </row>
    <row r="22" spans="1:9" ht="14.25" customHeight="1">
      <c r="A22" s="70">
        <v>13</v>
      </c>
      <c r="B22" s="66" t="s">
        <v>530</v>
      </c>
      <c r="C22" s="66"/>
      <c r="D22" s="66"/>
      <c r="E22" s="68"/>
      <c r="F22" s="68">
        <v>1</v>
      </c>
      <c r="G22" s="68">
        <v>1</v>
      </c>
      <c r="H22" s="68">
        <v>25</v>
      </c>
      <c r="I22" s="71">
        <f t="shared" si="0"/>
        <v>27</v>
      </c>
    </row>
    <row r="23" spans="1:9" ht="14.25" customHeight="1">
      <c r="A23" s="70">
        <v>14</v>
      </c>
      <c r="B23" s="67" t="s">
        <v>416</v>
      </c>
      <c r="C23" s="67"/>
      <c r="D23" s="67"/>
      <c r="E23" s="68"/>
      <c r="F23" s="68">
        <v>1</v>
      </c>
      <c r="G23" s="68">
        <v>4</v>
      </c>
      <c r="H23" s="68">
        <v>3</v>
      </c>
      <c r="I23" s="71">
        <f t="shared" si="0"/>
        <v>8</v>
      </c>
    </row>
    <row r="24" spans="1:9" ht="14.25" customHeight="1">
      <c r="A24" s="70">
        <v>15</v>
      </c>
      <c r="B24" s="66" t="s">
        <v>531</v>
      </c>
      <c r="C24" s="66"/>
      <c r="D24" s="66"/>
      <c r="E24" s="68">
        <v>1</v>
      </c>
      <c r="F24" s="68">
        <v>9</v>
      </c>
      <c r="G24" s="68">
        <v>69</v>
      </c>
      <c r="H24" s="68">
        <v>3</v>
      </c>
      <c r="I24" s="71">
        <f t="shared" si="0"/>
        <v>82</v>
      </c>
    </row>
    <row r="25" spans="1:9" ht="14.25" customHeight="1">
      <c r="A25" s="70">
        <v>16</v>
      </c>
      <c r="B25" s="66" t="s">
        <v>532</v>
      </c>
      <c r="C25" s="66"/>
      <c r="D25" s="66"/>
      <c r="E25" s="68">
        <v>1</v>
      </c>
      <c r="F25" s="68">
        <v>7</v>
      </c>
      <c r="G25" s="68">
        <v>60</v>
      </c>
      <c r="H25" s="68">
        <v>3</v>
      </c>
      <c r="I25" s="71">
        <f t="shared" si="0"/>
        <v>71</v>
      </c>
    </row>
    <row r="26" spans="1:9" ht="14.25" customHeight="1">
      <c r="A26" s="70">
        <v>17</v>
      </c>
      <c r="B26" s="66" t="s">
        <v>85</v>
      </c>
      <c r="C26" s="66"/>
      <c r="D26" s="66"/>
      <c r="E26" s="68">
        <v>1</v>
      </c>
      <c r="F26" s="68">
        <v>3</v>
      </c>
      <c r="G26" s="68">
        <v>36</v>
      </c>
      <c r="H26" s="68">
        <v>1</v>
      </c>
      <c r="I26" s="71">
        <f t="shared" si="0"/>
        <v>41</v>
      </c>
    </row>
    <row r="27" spans="1:9" ht="14.25" customHeight="1">
      <c r="A27" s="70">
        <v>18</v>
      </c>
      <c r="B27" s="66" t="s">
        <v>86</v>
      </c>
      <c r="C27" s="66"/>
      <c r="D27" s="66"/>
      <c r="E27" s="68">
        <v>1</v>
      </c>
      <c r="F27" s="68">
        <v>4</v>
      </c>
      <c r="G27" s="68">
        <v>49</v>
      </c>
      <c r="H27" s="68">
        <v>1</v>
      </c>
      <c r="I27" s="71">
        <f t="shared" si="0"/>
        <v>55</v>
      </c>
    </row>
    <row r="28" spans="1:9" ht="14.25" customHeight="1">
      <c r="A28" s="70">
        <v>19</v>
      </c>
      <c r="B28" s="66" t="s">
        <v>87</v>
      </c>
      <c r="C28" s="66"/>
      <c r="D28" s="66"/>
      <c r="E28" s="68">
        <v>1</v>
      </c>
      <c r="F28" s="68"/>
      <c r="G28" s="68">
        <v>6</v>
      </c>
      <c r="H28" s="68">
        <v>2</v>
      </c>
      <c r="I28" s="71">
        <f t="shared" si="0"/>
        <v>9</v>
      </c>
    </row>
    <row r="29" spans="1:9" ht="14.25" customHeight="1">
      <c r="A29" s="70">
        <v>20</v>
      </c>
      <c r="B29" s="66" t="s">
        <v>536</v>
      </c>
      <c r="C29" s="66"/>
      <c r="D29" s="66"/>
      <c r="E29" s="68">
        <v>1</v>
      </c>
      <c r="F29" s="68">
        <v>17</v>
      </c>
      <c r="G29" s="68">
        <v>354</v>
      </c>
      <c r="H29" s="68">
        <v>268</v>
      </c>
      <c r="I29" s="71">
        <f t="shared" si="0"/>
        <v>640</v>
      </c>
    </row>
    <row r="30" spans="1:9" ht="14.25" customHeight="1">
      <c r="A30" s="70">
        <v>21</v>
      </c>
      <c r="B30" s="66" t="s">
        <v>537</v>
      </c>
      <c r="C30" s="66"/>
      <c r="D30" s="66"/>
      <c r="E30" s="68">
        <v>1</v>
      </c>
      <c r="F30" s="68">
        <v>2</v>
      </c>
      <c r="G30" s="68">
        <v>86</v>
      </c>
      <c r="H30" s="68">
        <v>9</v>
      </c>
      <c r="I30" s="71">
        <f t="shared" si="0"/>
        <v>98</v>
      </c>
    </row>
    <row r="31" spans="1:9" ht="14.25" customHeight="1">
      <c r="A31" s="70">
        <v>22</v>
      </c>
      <c r="B31" s="66" t="s">
        <v>90</v>
      </c>
      <c r="C31" s="66"/>
      <c r="D31" s="66"/>
      <c r="E31" s="68">
        <v>1</v>
      </c>
      <c r="F31" s="68"/>
      <c r="G31" s="68">
        <v>19</v>
      </c>
      <c r="H31" s="68">
        <v>6</v>
      </c>
      <c r="I31" s="71">
        <f t="shared" si="0"/>
        <v>26</v>
      </c>
    </row>
    <row r="32" spans="1:9" ht="14.25" customHeight="1">
      <c r="A32" s="70">
        <v>23</v>
      </c>
      <c r="B32" s="66" t="s">
        <v>91</v>
      </c>
      <c r="C32" s="66"/>
      <c r="D32" s="66"/>
      <c r="E32" s="68">
        <v>1</v>
      </c>
      <c r="F32" s="68">
        <v>2</v>
      </c>
      <c r="G32" s="68">
        <v>36</v>
      </c>
      <c r="H32" s="68">
        <v>21</v>
      </c>
      <c r="I32" s="71">
        <f t="shared" si="0"/>
        <v>60</v>
      </c>
    </row>
    <row r="33" spans="1:9" ht="14.25" customHeight="1">
      <c r="A33" s="70">
        <v>24</v>
      </c>
      <c r="B33" s="66" t="s">
        <v>539</v>
      </c>
      <c r="C33" s="66"/>
      <c r="D33" s="66"/>
      <c r="E33" s="68">
        <v>1</v>
      </c>
      <c r="F33" s="68"/>
      <c r="G33" s="68">
        <v>4</v>
      </c>
      <c r="H33" s="68">
        <v>6</v>
      </c>
      <c r="I33" s="71">
        <f t="shared" si="0"/>
        <v>11</v>
      </c>
    </row>
    <row r="34" spans="1:9" ht="14.25" customHeight="1">
      <c r="A34" s="70">
        <v>25</v>
      </c>
      <c r="B34" s="66" t="s">
        <v>540</v>
      </c>
      <c r="C34" s="66"/>
      <c r="D34" s="66"/>
      <c r="E34" s="68">
        <v>1</v>
      </c>
      <c r="F34" s="68">
        <v>2</v>
      </c>
      <c r="G34" s="68">
        <v>9</v>
      </c>
      <c r="H34" s="68">
        <v>23</v>
      </c>
      <c r="I34" s="71">
        <f t="shared" si="0"/>
        <v>35</v>
      </c>
    </row>
    <row r="35" spans="1:9" ht="14.25" customHeight="1">
      <c r="A35" s="70">
        <v>26</v>
      </c>
      <c r="B35" s="66" t="s">
        <v>541</v>
      </c>
      <c r="C35" s="66"/>
      <c r="D35" s="66"/>
      <c r="E35" s="68">
        <v>1</v>
      </c>
      <c r="F35" s="68"/>
      <c r="G35" s="68">
        <v>4</v>
      </c>
      <c r="H35" s="68">
        <v>13</v>
      </c>
      <c r="I35" s="71">
        <f t="shared" si="0"/>
        <v>18</v>
      </c>
    </row>
    <row r="36" spans="1:9" ht="14.25" customHeight="1">
      <c r="A36" s="70">
        <v>27</v>
      </c>
      <c r="B36" s="66" t="s">
        <v>92</v>
      </c>
      <c r="C36" s="66"/>
      <c r="D36" s="66"/>
      <c r="E36" s="68">
        <v>1</v>
      </c>
      <c r="F36" s="68"/>
      <c r="G36" s="68">
        <v>9</v>
      </c>
      <c r="H36" s="68">
        <v>55</v>
      </c>
      <c r="I36" s="71">
        <f t="shared" si="0"/>
        <v>65</v>
      </c>
    </row>
    <row r="37" spans="1:9" ht="14.25" customHeight="1">
      <c r="A37" s="70">
        <v>28</v>
      </c>
      <c r="B37" s="66" t="s">
        <v>543</v>
      </c>
      <c r="C37" s="66"/>
      <c r="D37" s="66"/>
      <c r="E37" s="68">
        <v>1</v>
      </c>
      <c r="F37" s="68"/>
      <c r="G37" s="68">
        <v>15</v>
      </c>
      <c r="H37" s="68">
        <v>4</v>
      </c>
      <c r="I37" s="71">
        <f t="shared" si="0"/>
        <v>20</v>
      </c>
    </row>
    <row r="38" spans="1:9" ht="14.25" customHeight="1" thickBot="1">
      <c r="A38" s="70">
        <v>29</v>
      </c>
      <c r="B38" s="66" t="s">
        <v>93</v>
      </c>
      <c r="C38" s="66"/>
      <c r="D38" s="66"/>
      <c r="E38" s="68">
        <v>1</v>
      </c>
      <c r="F38" s="68"/>
      <c r="G38" s="68">
        <v>13</v>
      </c>
      <c r="H38" s="68">
        <v>20</v>
      </c>
      <c r="I38" s="71">
        <f t="shared" si="0"/>
        <v>34</v>
      </c>
    </row>
    <row r="39" spans="1:9" ht="16.5" customHeight="1" thickBot="1">
      <c r="A39" s="63"/>
      <c r="B39" s="59" t="s">
        <v>94</v>
      </c>
      <c r="C39" s="59">
        <f aca="true" t="shared" si="1" ref="C39:H39">SUM(C10:C38)</f>
        <v>0</v>
      </c>
      <c r="D39" s="59">
        <f t="shared" si="1"/>
        <v>2</v>
      </c>
      <c r="E39" s="59">
        <f t="shared" si="1"/>
        <v>17</v>
      </c>
      <c r="F39" s="59">
        <f t="shared" si="1"/>
        <v>57</v>
      </c>
      <c r="G39" s="59">
        <f t="shared" si="1"/>
        <v>808</v>
      </c>
      <c r="H39" s="59">
        <f t="shared" si="1"/>
        <v>709</v>
      </c>
      <c r="I39" s="53">
        <f>SUM(D39:H39)</f>
        <v>1593</v>
      </c>
    </row>
  </sheetData>
  <sheetProtection selectLockedCells="1" selectUnlockedCells="1"/>
  <mergeCells count="4">
    <mergeCell ref="A1:I1"/>
    <mergeCell ref="A3:I3"/>
    <mergeCell ref="B8:B9"/>
    <mergeCell ref="C8:I8"/>
  </mergeCells>
  <printOptions/>
  <pageMargins left="0.875" right="0.7097222222222223" top="1" bottom="1" header="0.5118055555555555" footer="0.5118055555555555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achirinos</cp:lastModifiedBy>
  <cp:lastPrinted>2013-01-10T16:36:27Z</cp:lastPrinted>
  <dcterms:created xsi:type="dcterms:W3CDTF">2012-05-10T20:45:26Z</dcterms:created>
  <dcterms:modified xsi:type="dcterms:W3CDTF">2013-01-10T18:59:55Z</dcterms:modified>
  <cp:category/>
  <cp:version/>
  <cp:contentType/>
  <cp:contentStatus/>
</cp:coreProperties>
</file>