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DICADORES_2026\"/>
    </mc:Choice>
  </mc:AlternateContent>
  <xr:revisionPtr revIDLastSave="0" documentId="13_ncr:1_{326DDFDE-105D-4AA9-A57D-F1A165B836C1}" xr6:coauthVersionLast="47" xr6:coauthVersionMax="47" xr10:uidLastSave="{00000000-0000-0000-0000-000000000000}"/>
  <bookViews>
    <workbookView xWindow="-120" yWindow="-120" windowWidth="29040" windowHeight="15840" tabRatio="817" activeTab="2" xr2:uid="{E824F739-D4CD-494D-BE6F-0A1333116C9A}"/>
  </bookViews>
  <sheets>
    <sheet name="RESUMEN" sheetId="22" r:id="rId1"/>
    <sheet name="F1" sheetId="1" r:id="rId2"/>
    <sheet name="F2" sheetId="2" r:id="rId3"/>
    <sheet name="F3" sheetId="3" r:id="rId4"/>
    <sheet name="F4" sheetId="4" r:id="rId5"/>
    <sheet name="F5" sheetId="5" r:id="rId6"/>
    <sheet name="F6" sheetId="6" r:id="rId7"/>
    <sheet name="F7" sheetId="7" r:id="rId8"/>
    <sheet name="F8" sheetId="8" r:id="rId9"/>
    <sheet name="F9" sheetId="9" r:id="rId10"/>
    <sheet name="F10" sheetId="11" r:id="rId11"/>
    <sheet name="F11" sheetId="12" r:id="rId12"/>
    <sheet name="F12" sheetId="10" r:id="rId13"/>
    <sheet name="F13" sheetId="13" r:id="rId14"/>
    <sheet name="F19" sheetId="15" r:id="rId15"/>
    <sheet name="F21" sheetId="20" r:id="rId16"/>
    <sheet name="F22" sheetId="18" r:id="rId17"/>
    <sheet name="F25" sheetId="21" r:id="rId18"/>
    <sheet name="F26" sheetId="19" r:id="rId19"/>
    <sheet name="F32" sheetId="17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2" i="5" l="1"/>
  <c r="AL12" i="5"/>
  <c r="L13" i="2"/>
  <c r="M13" i="2" s="1"/>
  <c r="K13" i="2"/>
  <c r="I13" i="2"/>
  <c r="H13" i="2"/>
  <c r="AA23" i="17"/>
  <c r="AB23" i="17" s="1"/>
  <c r="AA22" i="17"/>
  <c r="AB22" i="17" s="1"/>
  <c r="AA21" i="17"/>
  <c r="AB21" i="17" s="1"/>
  <c r="AA20" i="17"/>
  <c r="AB20" i="17" s="1"/>
  <c r="AA19" i="17"/>
  <c r="AB19" i="17" s="1"/>
  <c r="AA18" i="17"/>
  <c r="AB18" i="17" s="1"/>
  <c r="AA17" i="17"/>
  <c r="AB17" i="17" s="1"/>
  <c r="AA16" i="17"/>
  <c r="AB16" i="17" s="1"/>
  <c r="AA15" i="17"/>
  <c r="AB15" i="17" s="1"/>
  <c r="AA14" i="17"/>
  <c r="AB14" i="17" s="1"/>
  <c r="AA13" i="17"/>
  <c r="AB13" i="17" s="1"/>
  <c r="AA12" i="17"/>
  <c r="AB12" i="17" s="1"/>
  <c r="AA11" i="17"/>
  <c r="AB11" i="17" s="1"/>
  <c r="U23" i="17"/>
  <c r="V23" i="17" s="1"/>
  <c r="U22" i="17"/>
  <c r="V22" i="17" s="1"/>
  <c r="U21" i="17"/>
  <c r="V21" i="17" s="1"/>
  <c r="U20" i="17"/>
  <c r="V20" i="17" s="1"/>
  <c r="U19" i="17"/>
  <c r="V19" i="17" s="1"/>
  <c r="U18" i="17"/>
  <c r="V18" i="17" s="1"/>
  <c r="U17" i="17"/>
  <c r="V17" i="17" s="1"/>
  <c r="U16" i="17"/>
  <c r="V16" i="17" s="1"/>
  <c r="U15" i="17"/>
  <c r="V15" i="17" s="1"/>
  <c r="U14" i="17"/>
  <c r="V14" i="17" s="1"/>
  <c r="U13" i="17"/>
  <c r="V13" i="17" s="1"/>
  <c r="U12" i="17"/>
  <c r="V12" i="17" s="1"/>
  <c r="U11" i="17"/>
  <c r="V11" i="17" s="1"/>
  <c r="O23" i="17"/>
  <c r="P23" i="17" s="1"/>
  <c r="O22" i="17"/>
  <c r="P22" i="17" s="1"/>
  <c r="O21" i="17"/>
  <c r="P21" i="17" s="1"/>
  <c r="O20" i="17"/>
  <c r="P20" i="17" s="1"/>
  <c r="O19" i="17"/>
  <c r="P19" i="17" s="1"/>
  <c r="O18" i="17"/>
  <c r="P18" i="17" s="1"/>
  <c r="O17" i="17"/>
  <c r="P17" i="17" s="1"/>
  <c r="O16" i="17"/>
  <c r="P16" i="17" s="1"/>
  <c r="O15" i="17"/>
  <c r="P15" i="17" s="1"/>
  <c r="O14" i="17"/>
  <c r="P14" i="17" s="1"/>
  <c r="O13" i="17"/>
  <c r="P13" i="17" s="1"/>
  <c r="O12" i="17"/>
  <c r="P12" i="17" s="1"/>
  <c r="O11" i="17"/>
  <c r="P11" i="17" s="1"/>
  <c r="I23" i="17"/>
  <c r="J23" i="17" s="1"/>
  <c r="I22" i="17"/>
  <c r="J22" i="17" s="1"/>
  <c r="I21" i="17"/>
  <c r="J21" i="17" s="1"/>
  <c r="I20" i="17"/>
  <c r="J20" i="17" s="1"/>
  <c r="I19" i="17"/>
  <c r="J19" i="17" s="1"/>
  <c r="I18" i="17"/>
  <c r="J18" i="17" s="1"/>
  <c r="I17" i="17"/>
  <c r="J17" i="17" s="1"/>
  <c r="I16" i="17"/>
  <c r="J16" i="17" s="1"/>
  <c r="I15" i="17"/>
  <c r="J15" i="17" s="1"/>
  <c r="I14" i="17"/>
  <c r="J14" i="17" s="1"/>
  <c r="I13" i="17"/>
  <c r="J13" i="17" s="1"/>
  <c r="I12" i="17"/>
  <c r="J12" i="17" s="1"/>
  <c r="I11" i="17"/>
  <c r="J11" i="17" s="1"/>
  <c r="C21" i="17"/>
  <c r="D21" i="17"/>
  <c r="C23" i="17"/>
  <c r="D23" i="17" s="1"/>
  <c r="C22" i="17"/>
  <c r="D22" i="17" s="1"/>
  <c r="C20" i="17"/>
  <c r="D20" i="17" s="1"/>
  <c r="C19" i="17"/>
  <c r="D19" i="17" s="1"/>
  <c r="C18" i="17"/>
  <c r="D18" i="17" s="1"/>
  <c r="C17" i="17"/>
  <c r="D17" i="17" s="1"/>
  <c r="C16" i="17"/>
  <c r="D16" i="17" s="1"/>
  <c r="C15" i="17"/>
  <c r="D15" i="17" s="1"/>
  <c r="C14" i="17"/>
  <c r="D14" i="17" s="1"/>
  <c r="C13" i="17"/>
  <c r="D13" i="17" s="1"/>
  <c r="C12" i="17"/>
  <c r="D12" i="17" s="1"/>
  <c r="C11" i="17"/>
  <c r="D11" i="17" s="1"/>
  <c r="O7" i="20" l="1"/>
  <c r="AM13" i="3" l="1"/>
  <c r="AN13" i="3" s="1"/>
  <c r="AL13" i="3"/>
  <c r="AM12" i="3"/>
  <c r="AN12" i="3" s="1"/>
  <c r="AL12" i="3"/>
  <c r="AM11" i="3"/>
  <c r="AN11" i="3" s="1"/>
  <c r="AL11" i="3"/>
  <c r="AM10" i="3"/>
  <c r="AN10" i="3" s="1"/>
  <c r="AL10" i="3"/>
  <c r="AM9" i="3"/>
  <c r="AN9" i="3" s="1"/>
  <c r="AL9" i="3"/>
  <c r="AN8" i="3"/>
  <c r="AM8" i="3"/>
  <c r="AL8" i="3"/>
  <c r="AM13" i="2"/>
  <c r="AL13" i="2"/>
  <c r="AM12" i="2"/>
  <c r="AN12" i="2" s="1"/>
  <c r="AL12" i="2"/>
  <c r="AM11" i="2"/>
  <c r="AN11" i="2" s="1"/>
  <c r="AL11" i="2"/>
  <c r="AM10" i="2"/>
  <c r="AN10" i="2" s="1"/>
  <c r="AL10" i="2"/>
  <c r="AM9" i="2"/>
  <c r="AN9" i="2" s="1"/>
  <c r="AL9" i="2"/>
  <c r="AN8" i="2"/>
  <c r="AM8" i="2"/>
  <c r="AL8" i="2"/>
  <c r="O7" i="18"/>
  <c r="N7" i="18"/>
  <c r="M12" i="11"/>
  <c r="M11" i="11"/>
  <c r="M10" i="11"/>
  <c r="M9" i="11"/>
  <c r="M8" i="11"/>
  <c r="M7" i="11"/>
  <c r="J12" i="11"/>
  <c r="J11" i="11"/>
  <c r="J10" i="11"/>
  <c r="J9" i="11"/>
  <c r="J8" i="11"/>
  <c r="J7" i="11"/>
  <c r="M12" i="1"/>
  <c r="M11" i="1"/>
  <c r="M10" i="1"/>
  <c r="M9" i="1"/>
  <c r="M8" i="1"/>
  <c r="M7" i="1"/>
  <c r="AM10" i="8"/>
  <c r="AN10" i="8" s="1"/>
  <c r="AL10" i="8"/>
  <c r="J14" i="7"/>
  <c r="J13" i="7"/>
  <c r="J12" i="7"/>
  <c r="J11" i="7"/>
  <c r="J10" i="7"/>
  <c r="J9" i="7"/>
  <c r="J8" i="7"/>
  <c r="J7" i="7"/>
  <c r="J13" i="6"/>
  <c r="J12" i="6"/>
  <c r="J11" i="6"/>
  <c r="J10" i="6"/>
  <c r="J9" i="6"/>
  <c r="J8" i="6"/>
  <c r="J7" i="6"/>
  <c r="J13" i="5"/>
  <c r="J12" i="5"/>
  <c r="J11" i="5"/>
  <c r="J10" i="5"/>
  <c r="J9" i="5"/>
  <c r="J8" i="5"/>
  <c r="J7" i="5"/>
  <c r="AN12" i="5"/>
  <c r="J12" i="2"/>
  <c r="J11" i="2"/>
  <c r="J10" i="2"/>
  <c r="J9" i="2"/>
  <c r="J8" i="2"/>
  <c r="J7" i="2"/>
  <c r="AM19" i="12"/>
  <c r="AN19" i="12" s="1"/>
  <c r="AL19" i="12"/>
  <c r="AM18" i="12"/>
  <c r="AN18" i="12" s="1"/>
  <c r="AL18" i="12"/>
  <c r="AM17" i="12"/>
  <c r="AN17" i="12" s="1"/>
  <c r="AL17" i="12"/>
  <c r="AM16" i="12"/>
  <c r="AN16" i="12" s="1"/>
  <c r="AL16" i="12"/>
  <c r="AM15" i="12"/>
  <c r="AN15" i="12" s="1"/>
  <c r="AL15" i="12"/>
  <c r="AM14" i="12"/>
  <c r="AN14" i="12" s="1"/>
  <c r="AL14" i="12"/>
  <c r="AM13" i="12"/>
  <c r="AN13" i="12" s="1"/>
  <c r="AL13" i="12"/>
  <c r="AM12" i="12"/>
  <c r="AN12" i="12" s="1"/>
  <c r="AL12" i="12"/>
  <c r="AM11" i="12"/>
  <c r="AN11" i="12" s="1"/>
  <c r="AL11" i="12"/>
  <c r="AM10" i="12"/>
  <c r="AN10" i="12" s="1"/>
  <c r="AL10" i="12"/>
  <c r="AM9" i="12"/>
  <c r="AN9" i="12" s="1"/>
  <c r="AL9" i="12"/>
  <c r="AM8" i="12"/>
  <c r="AN8" i="12" s="1"/>
  <c r="AL8" i="12"/>
  <c r="AM12" i="11"/>
  <c r="AL12" i="11"/>
  <c r="AM11" i="11"/>
  <c r="AL11" i="11"/>
  <c r="AM10" i="11"/>
  <c r="AN10" i="11" s="1"/>
  <c r="AL10" i="11"/>
  <c r="AM9" i="11"/>
  <c r="AN9" i="11" s="1"/>
  <c r="AL9" i="11"/>
  <c r="AM8" i="11"/>
  <c r="AL8" i="11"/>
  <c r="AM11" i="8"/>
  <c r="AL11" i="8"/>
  <c r="AM8" i="8"/>
  <c r="AN8" i="8" s="1"/>
  <c r="AL8" i="8"/>
  <c r="AM9" i="8"/>
  <c r="AL9" i="8"/>
  <c r="AM14" i="7"/>
  <c r="AN14" i="7" s="1"/>
  <c r="AL14" i="7"/>
  <c r="AM13" i="7"/>
  <c r="AL13" i="7"/>
  <c r="AM12" i="7"/>
  <c r="AL12" i="7"/>
  <c r="AN12" i="7" s="1"/>
  <c r="AM11" i="7"/>
  <c r="AL11" i="7"/>
  <c r="AM10" i="7"/>
  <c r="AL10" i="7"/>
  <c r="AM9" i="7"/>
  <c r="AN9" i="7" s="1"/>
  <c r="AL9" i="7"/>
  <c r="AM8" i="7"/>
  <c r="AN8" i="7" s="1"/>
  <c r="AL8" i="7"/>
  <c r="AM13" i="6"/>
  <c r="AL13" i="6"/>
  <c r="AM12" i="6"/>
  <c r="AN12" i="6" s="1"/>
  <c r="AL12" i="6"/>
  <c r="AM11" i="6"/>
  <c r="AL11" i="6"/>
  <c r="AM10" i="6"/>
  <c r="AL10" i="6"/>
  <c r="AM9" i="6"/>
  <c r="AL9" i="6"/>
  <c r="AM8" i="6"/>
  <c r="AN8" i="6" s="1"/>
  <c r="AL8" i="6"/>
  <c r="AM13" i="5"/>
  <c r="AL13" i="5"/>
  <c r="AM11" i="5"/>
  <c r="AL11" i="5"/>
  <c r="AM10" i="5"/>
  <c r="AL10" i="5"/>
  <c r="AM9" i="5"/>
  <c r="AL9" i="5"/>
  <c r="AM8" i="5"/>
  <c r="AL8" i="5"/>
  <c r="AM13" i="4"/>
  <c r="AL13" i="4"/>
  <c r="AM12" i="4"/>
  <c r="AL12" i="4"/>
  <c r="AM11" i="4"/>
  <c r="AL11" i="4"/>
  <c r="AM10" i="4"/>
  <c r="AL10" i="4"/>
  <c r="AM9" i="4"/>
  <c r="AL9" i="4"/>
  <c r="AM8" i="4"/>
  <c r="AN8" i="4" s="1"/>
  <c r="AL8" i="4"/>
  <c r="AM13" i="13"/>
  <c r="AN13" i="13" s="1"/>
  <c r="AL13" i="13"/>
  <c r="AM12" i="13"/>
  <c r="AN12" i="13" s="1"/>
  <c r="AL12" i="13"/>
  <c r="AM11" i="13"/>
  <c r="AN11" i="13" s="1"/>
  <c r="AL11" i="13"/>
  <c r="AM10" i="13"/>
  <c r="AN10" i="13" s="1"/>
  <c r="AL10" i="13"/>
  <c r="AM9" i="13"/>
  <c r="AL9" i="13"/>
  <c r="AN8" i="13"/>
  <c r="AM8" i="13"/>
  <c r="AL8" i="13"/>
  <c r="G12" i="19"/>
  <c r="G11" i="19"/>
  <c r="G10" i="19"/>
  <c r="G9" i="19"/>
  <c r="G8" i="19"/>
  <c r="G7" i="19"/>
  <c r="D12" i="19"/>
  <c r="D11" i="19"/>
  <c r="D10" i="19"/>
  <c r="D9" i="19"/>
  <c r="D8" i="19"/>
  <c r="D7" i="19"/>
  <c r="G12" i="11"/>
  <c r="G11" i="11"/>
  <c r="G10" i="11"/>
  <c r="G9" i="11"/>
  <c r="G8" i="11"/>
  <c r="G7" i="11"/>
  <c r="D12" i="11"/>
  <c r="D11" i="11"/>
  <c r="D10" i="11"/>
  <c r="D9" i="11"/>
  <c r="D8" i="11"/>
  <c r="D7" i="11"/>
  <c r="AL7" i="3"/>
  <c r="AN13" i="2" l="1"/>
  <c r="AN9" i="6"/>
  <c r="AN10" i="6"/>
  <c r="P7" i="18"/>
  <c r="AN9" i="13"/>
  <c r="AN12" i="11"/>
  <c r="AN8" i="11"/>
  <c r="AN11" i="11"/>
  <c r="AN10" i="4"/>
  <c r="AN11" i="4"/>
  <c r="AN9" i="8"/>
  <c r="AN11" i="8"/>
  <c r="AN10" i="7"/>
  <c r="AN13" i="7"/>
  <c r="AN11" i="7"/>
  <c r="AN13" i="6"/>
  <c r="AN11" i="6"/>
  <c r="AN10" i="5"/>
  <c r="AN8" i="5"/>
  <c r="AN9" i="5"/>
  <c r="AN11" i="5"/>
  <c r="AN13" i="5"/>
  <c r="AN9" i="4"/>
  <c r="AN13" i="4"/>
  <c r="AN12" i="4"/>
  <c r="J13" i="2"/>
  <c r="AM7" i="15"/>
  <c r="AL7" i="15"/>
  <c r="AM7" i="13"/>
  <c r="AL7" i="13"/>
  <c r="AM7" i="12"/>
  <c r="AL7" i="12"/>
  <c r="AM7" i="11"/>
  <c r="AL7" i="11"/>
  <c r="AL7" i="10"/>
  <c r="AM7" i="10"/>
  <c r="AM7" i="9"/>
  <c r="AL7" i="9"/>
  <c r="AM7" i="8"/>
  <c r="AL7" i="8"/>
  <c r="AM7" i="7"/>
  <c r="AL7" i="7"/>
  <c r="AM7" i="6"/>
  <c r="AL7" i="6"/>
  <c r="AM7" i="5"/>
  <c r="AL7" i="5"/>
  <c r="AM7" i="4"/>
  <c r="AL7" i="4"/>
  <c r="AM7" i="3"/>
  <c r="AM7" i="2"/>
  <c r="AL7" i="2"/>
  <c r="AM12" i="1"/>
  <c r="AL12" i="1"/>
  <c r="AM11" i="1"/>
  <c r="AL11" i="1"/>
  <c r="AM10" i="1"/>
  <c r="AL10" i="1"/>
  <c r="AM9" i="1"/>
  <c r="AL9" i="1"/>
  <c r="AM8" i="1"/>
  <c r="AL8" i="1"/>
  <c r="AM7" i="1"/>
  <c r="AL7" i="1"/>
  <c r="AN7" i="10" l="1"/>
  <c r="AN7" i="13"/>
  <c r="AN7" i="9"/>
  <c r="AN7" i="8"/>
  <c r="AN7" i="4"/>
  <c r="AN7" i="12"/>
  <c r="AN7" i="15"/>
  <c r="AN7" i="11"/>
  <c r="AN7" i="7"/>
  <c r="AN7" i="6"/>
  <c r="AN7" i="5"/>
  <c r="AN7" i="2"/>
  <c r="AN7" i="3"/>
  <c r="AN12" i="1"/>
  <c r="AN8" i="1"/>
  <c r="AN9" i="1"/>
  <c r="AN10" i="1"/>
  <c r="AN11" i="1"/>
  <c r="AN7" i="1"/>
</calcChain>
</file>

<file path=xl/sharedStrings.xml><?xml version="1.0" encoding="utf-8"?>
<sst xmlns="http://schemas.openxmlformats.org/spreadsheetml/2006/main" count="1060" uniqueCount="107">
  <si>
    <t>Distrito</t>
  </si>
  <si>
    <t>COCACHACRA</t>
  </si>
  <si>
    <t>DEAN VALDIVIA</t>
  </si>
  <si>
    <t>PUNTA DE BOMBON</t>
  </si>
  <si>
    <t>MOLLENDO</t>
  </si>
  <si>
    <t>ISLAY</t>
  </si>
  <si>
    <t>ENE</t>
  </si>
  <si>
    <t>FEB</t>
  </si>
  <si>
    <t>MAR</t>
  </si>
  <si>
    <t>ABR</t>
  </si>
  <si>
    <t>MAY</t>
  </si>
  <si>
    <t>JUN</t>
  </si>
  <si>
    <t>JUL</t>
  </si>
  <si>
    <t>DEN</t>
  </si>
  <si>
    <t>NUM</t>
  </si>
  <si>
    <t>% AVANCE</t>
  </si>
  <si>
    <t>ACUMULADO</t>
  </si>
  <si>
    <t>MEJIA</t>
  </si>
  <si>
    <t>040701 MOLLENDO</t>
  </si>
  <si>
    <t>040702 COCACHACRA</t>
  </si>
  <si>
    <t>040703 DEAN VALDIVIA</t>
  </si>
  <si>
    <t>040704 ISLAY</t>
  </si>
  <si>
    <t>040705 MEJIA</t>
  </si>
  <si>
    <t>040706 PUNTA DE BOMBON</t>
  </si>
  <si>
    <t>I-3   - 00001445 - CENTRO DE SALUD COCACHACRA</t>
  </si>
  <si>
    <t>II-E  - 00034737 - HOSPITAL  ALTO INCLAN MOLLENDO</t>
  </si>
  <si>
    <t>I-2   - 00001447 - PUESTO DE SALUD VILLA LOURDES</t>
  </si>
  <si>
    <t>I-4   - 00001444 - CENTRO DE SALUD ALTO INCLAN</t>
  </si>
  <si>
    <t>I-3   - 00001443 - CENTRO DE SALUD MATARANI</t>
  </si>
  <si>
    <t>I-3   - 00001449 - CENTRO DE SALUD LA CURVA</t>
  </si>
  <si>
    <t>I-3   - 00001446 - CENTRO DE SALUD LA PUNTA</t>
  </si>
  <si>
    <t>I-1   - 00001453 - PUESTO DE SALUD EL TORO</t>
  </si>
  <si>
    <t>I-2   - 00001448 - PUESTO DE SALUD MEJIA</t>
  </si>
  <si>
    <t>I-2   - 00001450 - PUESTO DE SALUD ALTO ENSENADA</t>
  </si>
  <si>
    <t>I-2   - 00001451 - PUESTO DE SALUD EL ARENAL</t>
  </si>
  <si>
    <t>I-2   - 00001452 - PUESTO DE SALUD EL FISCAL</t>
  </si>
  <si>
    <t>I-2   - 00001454 - PUESTO DE SALUD LA PASCANA</t>
  </si>
  <si>
    <t>I-3   - 00027465 - CENTRO DE SALUD MENTAL COMUNITARIO COCACHACRA</t>
  </si>
  <si>
    <t>AGO</t>
  </si>
  <si>
    <t>SET</t>
  </si>
  <si>
    <t>OCT</t>
  </si>
  <si>
    <t>NOV</t>
  </si>
  <si>
    <t>DIC</t>
  </si>
  <si>
    <t>TOTAL ISLAY</t>
  </si>
  <si>
    <t>ESTABLECIMIENTO</t>
  </si>
  <si>
    <t>MEJÍA</t>
  </si>
  <si>
    <t>HOSPITAL ALTO INCLAN</t>
  </si>
  <si>
    <t>META :50%</t>
  </si>
  <si>
    <t>META:70%</t>
  </si>
  <si>
    <t>META:80%</t>
  </si>
  <si>
    <t>META:50%</t>
  </si>
  <si>
    <t>META: 85%</t>
  </si>
  <si>
    <t>META: 95%</t>
  </si>
  <si>
    <t>META: 90%</t>
  </si>
  <si>
    <t>META:60%</t>
  </si>
  <si>
    <t>META:90%</t>
  </si>
  <si>
    <t>META: 45%</t>
  </si>
  <si>
    <t>META: 60%</t>
  </si>
  <si>
    <t>DEN.</t>
  </si>
  <si>
    <t>NUM.</t>
  </si>
  <si>
    <t>META:&lt;5%</t>
  </si>
  <si>
    <t>META: 35</t>
  </si>
  <si>
    <t>Total DEN.</t>
  </si>
  <si>
    <t>Total NUM.</t>
  </si>
  <si>
    <t>Total % AVANCE</t>
  </si>
  <si>
    <t>Total TeleInter</t>
  </si>
  <si>
    <t xml:space="preserve">Total teleconsultas </t>
  </si>
  <si>
    <t>Total TeleMonit</t>
  </si>
  <si>
    <t>TeleInter</t>
  </si>
  <si>
    <t xml:space="preserve">teleconsultas </t>
  </si>
  <si>
    <t>TeleMonit</t>
  </si>
  <si>
    <t>ENERO</t>
  </si>
  <si>
    <t>FEBRERO</t>
  </si>
  <si>
    <t>MARZO</t>
  </si>
  <si>
    <t>ABRIL</t>
  </si>
  <si>
    <t>TOTAL GENERAL</t>
  </si>
  <si>
    <t>Población asignada del establecimiento de salud</t>
  </si>
  <si>
    <t>Número de atenciones de teleinterconsultas × (60/40) + número de atenciones de teleconsultas × (10/30) + número de atenciones de telemonitoreo × (30/72)</t>
  </si>
  <si>
    <t>META: 100</t>
  </si>
  <si>
    <t>------------------------------------------------------------------------------------------------------------------------------------------------------------------------------------------------------------------------------ x 10,000 habitantes</t>
  </si>
  <si>
    <t>*Los Centros de Salud Mental Comunitario son evaluados en su denominador con una población asignada fija de  50,000 habitantes.</t>
  </si>
  <si>
    <t>META: &gt;= 2 turnos (12 horas x dia)</t>
  </si>
  <si>
    <t>META</t>
  </si>
  <si>
    <t>AVANCE A ABRIL</t>
  </si>
  <si>
    <t>Ficha 05: Niñas y niños de 24 meses que reciben vacunas para su edad.</t>
  </si>
  <si>
    <t>Ficha 04:Niñas y niños menores de 2 años en condición de crecimiento inadecuado que luego de un periodo de seguimiento mejora sus condiciones nutricionales.</t>
  </si>
  <si>
    <t>Ficha 01: Porcentaje de niñas y niños de 12 a 18 meses, con diagnóstico de anemia entre los 6 y 11 meses, que se han recuperado.</t>
  </si>
  <si>
    <t>Ficha 02: Porcentaje de niñas y niños de 6 a 11 meses que iniciaron suplementación preventiva con hierro, culminan el esquema completo de 6 meses y se mantienen sin anemia.</t>
  </si>
  <si>
    <t>Ficha 03: Porcentaje de recién nacidos con tamizaje neonatal metabólico.</t>
  </si>
  <si>
    <t>Ficha 06: Recién nacidos de parto institucional, vacunados con BCG y Anti hepatitis B, dentro de las 24 horas después del nacimiento.</t>
  </si>
  <si>
    <t>Ficha 07:Tasa de Éxito de tratamiento para TB Sensible.</t>
  </si>
  <si>
    <t>Ficha 08: Porcentaje de contactos de TB que culminan Terapia Preventiva para TB (TPTB)</t>
  </si>
  <si>
    <t>Ficha 12: Porcentaje de gestante atendidas con 2 ó más Atenciones Prenatales (APN) en el hospital, referidas por factores de riesgo.</t>
  </si>
  <si>
    <t>Ficha 13: Porcentaje Gestantes con paquete preventivo básico priorizado.</t>
  </si>
  <si>
    <t>Ficha 11:Porcentaje de personas que acceden a algún método anticonceptivo moderno de planificación familiar.</t>
  </si>
  <si>
    <t>Ficha 19:Porcentaje de personas con diagnóstico de Depresión que reciben el paquete estándar de intervenciones.</t>
  </si>
  <si>
    <t>Ficha 21: Rendimiento de sala de operaciones</t>
  </si>
  <si>
    <t>Ficha 22: Porcentaj de Cirugías suspendidas</t>
  </si>
  <si>
    <t>Ficha 25:Promedio de Espera para la Atención en Consulta Externa de un paciente referido.</t>
  </si>
  <si>
    <t>Ficha 26: Utilización de consultorios externos de medicina.</t>
  </si>
  <si>
    <t>Ficha 32:  Tasas de uso de los servicios de telemedicina</t>
  </si>
  <si>
    <t>&lt;5%</t>
  </si>
  <si>
    <t>&gt;= 2</t>
  </si>
  <si>
    <t>INDICADOR</t>
  </si>
  <si>
    <t>Ficha 09:Cobertura de la Terapia Preventiva para Tuberculosis en personas viviendo con VIH que inician Tratamiento Antirretroviral.</t>
  </si>
  <si>
    <t>Ficha 10:Porcentaje de niñas y niños (6 meses a 6 años) que reciben procedimientos estomatológicos preventivos.</t>
  </si>
  <si>
    <t>INDICADORES DE DESEMPEÑO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</si>
</sst>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0">
    <xf numFmtId="0" fontId="0" fillId="0" borderId="0" xfId="0"/>
    <xf numFmtId="0" fontId="2" fillId="2" borderId="0" xfId="1" applyFont="1" applyFill="1"/>
    <xf numFmtId="0" fontId="0" fillId="0" borderId="0" xfId="0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5" xfId="0" applyNumberFormat="1" applyBorder="1" applyAlignment="1">
      <alignment horizontal="center"/>
    </xf>
    <xf numFmtId="3" fontId="3" fillId="3" borderId="6" xfId="0" applyNumberFormat="1" applyFont="1" applyFill="1" applyBorder="1" applyAlignment="1">
      <alignment horizontal="center"/>
    </xf>
    <xf numFmtId="3" fontId="3" fillId="3" borderId="7" xfId="0" applyNumberFormat="1" applyFont="1" applyFill="1" applyBorder="1" applyAlignment="1">
      <alignment horizontal="center"/>
    </xf>
    <xf numFmtId="164" fontId="3" fillId="3" borderId="8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3" borderId="9" xfId="0" applyFont="1" applyFill="1" applyBorder="1" applyAlignment="1">
      <alignment wrapText="1"/>
    </xf>
    <xf numFmtId="0" fontId="3" fillId="0" borderId="10" xfId="0" applyFont="1" applyBorder="1"/>
    <xf numFmtId="0" fontId="2" fillId="0" borderId="0" xfId="1" applyFont="1"/>
    <xf numFmtId="0" fontId="3" fillId="0" borderId="10" xfId="0" applyFont="1" applyBorder="1" applyAlignment="1">
      <alignment wrapText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0" fontId="3" fillId="3" borderId="16" xfId="0" applyFont="1" applyFill="1" applyBorder="1"/>
    <xf numFmtId="3" fontId="3" fillId="3" borderId="12" xfId="0" applyNumberFormat="1" applyFont="1" applyFill="1" applyBorder="1" applyAlignment="1">
      <alignment horizontal="center"/>
    </xf>
    <xf numFmtId="3" fontId="3" fillId="3" borderId="13" xfId="0" applyNumberFormat="1" applyFont="1" applyFill="1" applyBorder="1" applyAlignment="1">
      <alignment horizontal="center"/>
    </xf>
    <xf numFmtId="164" fontId="3" fillId="3" borderId="14" xfId="0" applyNumberFormat="1" applyFont="1" applyFill="1" applyBorder="1" applyAlignment="1">
      <alignment horizontal="center"/>
    </xf>
    <xf numFmtId="164" fontId="0" fillId="5" borderId="14" xfId="0" applyNumberFormat="1" applyFill="1" applyBorder="1" applyAlignment="1">
      <alignment horizontal="center"/>
    </xf>
    <xf numFmtId="0" fontId="3" fillId="3" borderId="4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164" fontId="0" fillId="5" borderId="13" xfId="0" applyNumberForma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0" fontId="4" fillId="3" borderId="16" xfId="0" applyFont="1" applyFill="1" applyBorder="1"/>
    <xf numFmtId="164" fontId="4" fillId="4" borderId="13" xfId="0" applyNumberFormat="1" applyFont="1" applyFill="1" applyBorder="1" applyAlignment="1">
      <alignment horizontal="center"/>
    </xf>
    <xf numFmtId="164" fontId="4" fillId="4" borderId="14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3" borderId="11" xfId="0" applyFont="1" applyFill="1" applyBorder="1"/>
    <xf numFmtId="0" fontId="0" fillId="0" borderId="4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3" fillId="3" borderId="12" xfId="0" applyNumberFormat="1" applyFont="1" applyFill="1" applyBorder="1" applyAlignment="1">
      <alignment horizontal="center"/>
    </xf>
    <xf numFmtId="0" fontId="3" fillId="3" borderId="13" xfId="0" applyNumberFormat="1" applyFont="1" applyFill="1" applyBorder="1" applyAlignment="1">
      <alignment horizontal="center"/>
    </xf>
    <xf numFmtId="0" fontId="4" fillId="4" borderId="13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2" fillId="6" borderId="0" xfId="1" applyFont="1" applyFill="1"/>
    <xf numFmtId="0" fontId="2" fillId="6" borderId="0" xfId="2" applyFont="1" applyFill="1"/>
    <xf numFmtId="165" fontId="0" fillId="0" borderId="5" xfId="0" applyNumberFormat="1" applyBorder="1" applyAlignment="1">
      <alignment horizontal="center"/>
    </xf>
    <xf numFmtId="165" fontId="3" fillId="3" borderId="14" xfId="0" applyNumberFormat="1" applyFont="1" applyFill="1" applyBorder="1" applyAlignment="1">
      <alignment horizontal="center"/>
    </xf>
    <xf numFmtId="0" fontId="2" fillId="6" borderId="0" xfId="1" applyFont="1" applyFill="1" applyAlignment="1">
      <alignment vertical="center"/>
    </xf>
    <xf numFmtId="0" fontId="3" fillId="0" borderId="0" xfId="0" applyFont="1"/>
    <xf numFmtId="0" fontId="3" fillId="7" borderId="4" xfId="0" applyFont="1" applyFill="1" applyBorder="1" applyAlignment="1">
      <alignment horizontal="center" wrapText="1"/>
    </xf>
    <xf numFmtId="0" fontId="3" fillId="7" borderId="0" xfId="0" applyFont="1" applyFill="1" applyAlignment="1">
      <alignment horizontal="center" wrapText="1"/>
    </xf>
    <xf numFmtId="0" fontId="3" fillId="7" borderId="3" xfId="0" applyFont="1" applyFill="1" applyBorder="1" applyAlignment="1">
      <alignment horizontal="center" wrapText="1"/>
    </xf>
    <xf numFmtId="3" fontId="3" fillId="7" borderId="12" xfId="0" applyNumberFormat="1" applyFont="1" applyFill="1" applyBorder="1" applyAlignment="1">
      <alignment horizontal="center"/>
    </xf>
    <xf numFmtId="3" fontId="3" fillId="7" borderId="13" xfId="0" applyNumberFormat="1" applyFont="1" applyFill="1" applyBorder="1" applyAlignment="1">
      <alignment horizontal="center"/>
    </xf>
    <xf numFmtId="164" fontId="3" fillId="7" borderId="14" xfId="0" applyNumberFormat="1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/>
    </xf>
    <xf numFmtId="0" fontId="4" fillId="8" borderId="13" xfId="0" applyFont="1" applyFill="1" applyBorder="1" applyAlignment="1">
      <alignment horizontal="center"/>
    </xf>
    <xf numFmtId="164" fontId="4" fillId="8" borderId="14" xfId="0" applyNumberFormat="1" applyFont="1" applyFill="1" applyBorder="1" applyAlignment="1">
      <alignment horizontal="center"/>
    </xf>
    <xf numFmtId="3" fontId="3" fillId="7" borderId="6" xfId="0" applyNumberFormat="1" applyFont="1" applyFill="1" applyBorder="1" applyAlignment="1">
      <alignment horizontal="center"/>
    </xf>
    <xf numFmtId="3" fontId="3" fillId="7" borderId="7" xfId="0" applyNumberFormat="1" applyFont="1" applyFill="1" applyBorder="1" applyAlignment="1">
      <alignment horizontal="center"/>
    </xf>
    <xf numFmtId="164" fontId="3" fillId="7" borderId="8" xfId="0" applyNumberFormat="1" applyFont="1" applyFill="1" applyBorder="1" applyAlignment="1">
      <alignment horizontal="center"/>
    </xf>
    <xf numFmtId="3" fontId="4" fillId="8" borderId="12" xfId="0" applyNumberFormat="1" applyFont="1" applyFill="1" applyBorder="1" applyAlignment="1">
      <alignment horizontal="center"/>
    </xf>
    <xf numFmtId="3" fontId="4" fillId="8" borderId="13" xfId="0" applyNumberFormat="1" applyFont="1" applyFill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3" fillId="3" borderId="15" xfId="0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3" fillId="3" borderId="21" xfId="0" applyFont="1" applyFill="1" applyBorder="1" applyAlignment="1">
      <alignment horizontal="center" wrapText="1"/>
    </xf>
    <xf numFmtId="0" fontId="3" fillId="0" borderId="22" xfId="0" applyFont="1" applyBorder="1" applyAlignment="1">
      <alignment wrapText="1"/>
    </xf>
    <xf numFmtId="0" fontId="3" fillId="3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0" fillId="0" borderId="17" xfId="0" applyBorder="1"/>
    <xf numFmtId="0" fontId="0" fillId="0" borderId="18" xfId="0" applyBorder="1"/>
    <xf numFmtId="0" fontId="3" fillId="3" borderId="23" xfId="0" applyFont="1" applyFill="1" applyBorder="1"/>
    <xf numFmtId="0" fontId="3" fillId="0" borderId="17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9" fontId="3" fillId="0" borderId="19" xfId="0" applyNumberFormat="1" applyFont="1" applyBorder="1" applyAlignment="1">
      <alignment horizontal="center"/>
    </xf>
    <xf numFmtId="9" fontId="3" fillId="0" borderId="18" xfId="0" applyNumberFormat="1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5" fontId="3" fillId="0" borderId="19" xfId="0" applyNumberFormat="1" applyFont="1" applyBorder="1" applyAlignment="1">
      <alignment horizontal="center"/>
    </xf>
    <xf numFmtId="165" fontId="3" fillId="0" borderId="18" xfId="0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 wrapText="1"/>
    </xf>
    <xf numFmtId="9" fontId="0" fillId="0" borderId="19" xfId="0" applyNumberFormat="1" applyBorder="1"/>
    <xf numFmtId="0" fontId="3" fillId="3" borderId="17" xfId="0" applyFont="1" applyFill="1" applyBorder="1"/>
    <xf numFmtId="0" fontId="3" fillId="3" borderId="18" xfId="0" applyFont="1" applyFill="1" applyBorder="1"/>
    <xf numFmtId="0" fontId="3" fillId="3" borderId="19" xfId="0" applyFont="1" applyFill="1" applyBorder="1"/>
    <xf numFmtId="0" fontId="3" fillId="7" borderId="17" xfId="0" applyFont="1" applyFill="1" applyBorder="1" applyAlignment="1">
      <alignment horizontal="center" wrapText="1"/>
    </xf>
    <xf numFmtId="0" fontId="3" fillId="7" borderId="18" xfId="0" applyFont="1" applyFill="1" applyBorder="1" applyAlignment="1">
      <alignment horizontal="center" wrapText="1"/>
    </xf>
    <xf numFmtId="0" fontId="3" fillId="7" borderId="19" xfId="0" applyFont="1" applyFill="1" applyBorder="1" applyAlignment="1">
      <alignment horizontal="center" wrapText="1"/>
    </xf>
    <xf numFmtId="3" fontId="0" fillId="0" borderId="4" xfId="0" applyNumberFormat="1" applyBorder="1"/>
    <xf numFmtId="3" fontId="0" fillId="0" borderId="0" xfId="0" applyNumberFormat="1" applyBorder="1"/>
    <xf numFmtId="166" fontId="0" fillId="0" borderId="0" xfId="0" applyNumberFormat="1" applyBorder="1"/>
    <xf numFmtId="3" fontId="0" fillId="0" borderId="5" xfId="0" applyNumberFormat="1" applyBorder="1"/>
    <xf numFmtId="3" fontId="3" fillId="3" borderId="6" xfId="0" applyNumberFormat="1" applyFont="1" applyFill="1" applyBorder="1"/>
    <xf numFmtId="3" fontId="3" fillId="3" borderId="7" xfId="0" applyNumberFormat="1" applyFont="1" applyFill="1" applyBorder="1"/>
    <xf numFmtId="166" fontId="3" fillId="3" borderId="7" xfId="0" applyNumberFormat="1" applyFont="1" applyFill="1" applyBorder="1"/>
    <xf numFmtId="3" fontId="3" fillId="3" borderId="8" xfId="0" applyNumberFormat="1" applyFont="1" applyFill="1" applyBorder="1"/>
    <xf numFmtId="0" fontId="0" fillId="0" borderId="0" xfId="0" quotePrefix="1"/>
    <xf numFmtId="0" fontId="3" fillId="3" borderId="24" xfId="0" applyFont="1" applyFill="1" applyBorder="1"/>
    <xf numFmtId="0" fontId="3" fillId="3" borderId="25" xfId="0" applyFont="1" applyFill="1" applyBorder="1"/>
    <xf numFmtId="0" fontId="0" fillId="0" borderId="10" xfId="0" applyBorder="1"/>
    <xf numFmtId="0" fontId="3" fillId="3" borderId="11" xfId="0" applyFont="1" applyFill="1" applyBorder="1"/>
    <xf numFmtId="0" fontId="3" fillId="7" borderId="4" xfId="0" applyFont="1" applyFill="1" applyBorder="1" applyAlignment="1">
      <alignment wrapText="1"/>
    </xf>
    <xf numFmtId="0" fontId="3" fillId="7" borderId="0" xfId="0" applyFont="1" applyFill="1" applyBorder="1" applyAlignment="1">
      <alignment wrapText="1"/>
    </xf>
    <xf numFmtId="0" fontId="3" fillId="7" borderId="5" xfId="0" applyFont="1" applyFill="1" applyBorder="1" applyAlignment="1">
      <alignment wrapText="1"/>
    </xf>
    <xf numFmtId="3" fontId="3" fillId="7" borderId="6" xfId="0" applyNumberFormat="1" applyFont="1" applyFill="1" applyBorder="1"/>
    <xf numFmtId="3" fontId="3" fillId="7" borderId="7" xfId="0" applyNumberFormat="1" applyFont="1" applyFill="1" applyBorder="1"/>
    <xf numFmtId="166" fontId="3" fillId="7" borderId="7" xfId="0" applyNumberFormat="1" applyFont="1" applyFill="1" applyBorder="1"/>
    <xf numFmtId="3" fontId="3" fillId="7" borderId="8" xfId="0" applyNumberFormat="1" applyFont="1" applyFill="1" applyBorder="1"/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left" wrapText="1"/>
    </xf>
    <xf numFmtId="0" fontId="3" fillId="3" borderId="25" xfId="0" applyFont="1" applyFill="1" applyBorder="1" applyAlignment="1">
      <alignment horizontal="left" wrapText="1"/>
    </xf>
    <xf numFmtId="0" fontId="3" fillId="7" borderId="23" xfId="0" applyFont="1" applyFill="1" applyBorder="1" applyAlignment="1">
      <alignment horizontal="center"/>
    </xf>
    <xf numFmtId="0" fontId="3" fillId="7" borderId="26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3" fillId="3" borderId="23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28" xfId="0" applyFont="1" applyBorder="1" applyAlignment="1">
      <alignment wrapText="1"/>
    </xf>
    <xf numFmtId="0" fontId="6" fillId="2" borderId="28" xfId="1" applyFont="1" applyFill="1" applyBorder="1" applyAlignment="1">
      <alignment wrapText="1"/>
    </xf>
    <xf numFmtId="0" fontId="6" fillId="6" borderId="28" xfId="1" applyFont="1" applyFill="1" applyBorder="1" applyAlignment="1">
      <alignment wrapText="1"/>
    </xf>
    <xf numFmtId="0" fontId="6" fillId="6" borderId="28" xfId="2" applyFont="1" applyFill="1" applyBorder="1" applyAlignment="1">
      <alignment wrapText="1"/>
    </xf>
    <xf numFmtId="0" fontId="6" fillId="6" borderId="28" xfId="1" applyFont="1" applyFill="1" applyBorder="1" applyAlignment="1">
      <alignment vertical="center" wrapText="1"/>
    </xf>
    <xf numFmtId="0" fontId="0" fillId="0" borderId="28" xfId="0" applyBorder="1" applyAlignment="1">
      <alignment horizontal="center"/>
    </xf>
    <xf numFmtId="9" fontId="0" fillId="0" borderId="28" xfId="0" applyNumberFormat="1" applyBorder="1" applyAlignment="1">
      <alignment horizontal="center"/>
    </xf>
    <xf numFmtId="0" fontId="0" fillId="0" borderId="28" xfId="0" applyNumberFormat="1" applyBorder="1" applyAlignment="1">
      <alignment horizontal="center"/>
    </xf>
    <xf numFmtId="0" fontId="3" fillId="8" borderId="28" xfId="0" applyFont="1" applyFill="1" applyBorder="1" applyAlignment="1">
      <alignment wrapText="1"/>
    </xf>
    <xf numFmtId="0" fontId="3" fillId="8" borderId="28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164" fontId="0" fillId="9" borderId="28" xfId="0" applyNumberFormat="1" applyFill="1" applyBorder="1" applyAlignment="1">
      <alignment horizontal="center"/>
    </xf>
    <xf numFmtId="164" fontId="0" fillId="10" borderId="28" xfId="0" applyNumberFormat="1" applyFill="1" applyBorder="1" applyAlignment="1">
      <alignment horizontal="center"/>
    </xf>
    <xf numFmtId="164" fontId="5" fillId="10" borderId="28" xfId="0" applyNumberFormat="1" applyFont="1" applyFill="1" applyBorder="1" applyAlignment="1">
      <alignment horizontal="center"/>
    </xf>
    <xf numFmtId="0" fontId="5" fillId="10" borderId="28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3BD7CE99-57C7-469C-BA2B-417A376AEE67}"/>
    <cellStyle name="Normal 3 2" xfId="2" xr:uid="{170454C0-4721-428D-9497-6DBFDE05FC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57150</xdr:rowOff>
    </xdr:from>
    <xdr:to>
      <xdr:col>4</xdr:col>
      <xdr:colOff>438150</xdr:colOff>
      <xdr:row>19</xdr:row>
      <xdr:rowOff>45566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14BA96-3F22-4F4D-BD2C-B79B106A25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307" t="31393" r="13636" b="43048"/>
        <a:stretch/>
      </xdr:blipFill>
      <xdr:spPr>
        <a:xfrm>
          <a:off x="0" y="1809750"/>
          <a:ext cx="5934075" cy="1893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1D7FE-BABF-4E4B-9EB8-A93F974C2E3E}">
  <dimension ref="A1:C23"/>
  <sheetViews>
    <sheetView zoomScaleNormal="100" workbookViewId="0">
      <selection activeCell="A24" sqref="A24"/>
    </sheetView>
  </sheetViews>
  <sheetFormatPr baseColWidth="10" defaultRowHeight="15" x14ac:dyDescent="0.25"/>
  <cols>
    <col min="1" max="1" width="73.28515625" style="12" customWidth="1"/>
    <col min="2" max="2" width="11.42578125" style="2"/>
    <col min="3" max="3" width="15.5703125" style="2" bestFit="1" customWidth="1"/>
  </cols>
  <sheetData>
    <row r="1" spans="1:3" ht="18.75" x14ac:dyDescent="0.3">
      <c r="A1" s="145" t="s">
        <v>106</v>
      </c>
    </row>
    <row r="3" spans="1:3" x14ac:dyDescent="0.25">
      <c r="A3" s="143" t="s">
        <v>103</v>
      </c>
      <c r="B3" s="144" t="s">
        <v>82</v>
      </c>
      <c r="C3" s="144" t="s">
        <v>83</v>
      </c>
    </row>
    <row r="4" spans="1:3" ht="47.25" x14ac:dyDescent="0.25">
      <c r="A4" s="136" t="s">
        <v>86</v>
      </c>
      <c r="B4" s="141">
        <v>0.5</v>
      </c>
      <c r="C4" s="146">
        <v>1</v>
      </c>
    </row>
    <row r="5" spans="1:3" ht="47.25" x14ac:dyDescent="0.25">
      <c r="A5" s="137" t="s">
        <v>87</v>
      </c>
      <c r="B5" s="141">
        <v>0.7</v>
      </c>
      <c r="C5" s="147">
        <v>0.57099999999999995</v>
      </c>
    </row>
    <row r="6" spans="1:3" ht="31.5" x14ac:dyDescent="0.25">
      <c r="A6" s="137" t="s">
        <v>88</v>
      </c>
      <c r="B6" s="141">
        <v>0.8</v>
      </c>
      <c r="C6" s="146">
        <v>0.86499999999999999</v>
      </c>
    </row>
    <row r="7" spans="1:3" ht="48" customHeight="1" x14ac:dyDescent="0.25">
      <c r="A7" s="137" t="s">
        <v>85</v>
      </c>
      <c r="B7" s="141">
        <v>0.5</v>
      </c>
      <c r="C7" s="148">
        <v>0.25</v>
      </c>
    </row>
    <row r="8" spans="1:3" x14ac:dyDescent="0.25">
      <c r="A8" s="135" t="s">
        <v>84</v>
      </c>
      <c r="B8" s="141">
        <v>0.85</v>
      </c>
      <c r="C8" s="148">
        <v>0.497</v>
      </c>
    </row>
    <row r="9" spans="1:3" ht="47.25" x14ac:dyDescent="0.25">
      <c r="A9" s="137" t="s">
        <v>89</v>
      </c>
      <c r="B9" s="141">
        <v>0.95</v>
      </c>
      <c r="C9" s="146">
        <v>0.96099999999999997</v>
      </c>
    </row>
    <row r="10" spans="1:3" ht="15.75" x14ac:dyDescent="0.25">
      <c r="A10" s="138" t="s">
        <v>90</v>
      </c>
      <c r="B10" s="141">
        <v>0.9</v>
      </c>
      <c r="C10" s="148">
        <v>0.224</v>
      </c>
    </row>
    <row r="11" spans="1:3" ht="31.5" x14ac:dyDescent="0.25">
      <c r="A11" s="137" t="s">
        <v>91</v>
      </c>
      <c r="B11" s="141">
        <v>0.6</v>
      </c>
      <c r="C11" s="148">
        <v>0</v>
      </c>
    </row>
    <row r="12" spans="1:3" ht="31.5" x14ac:dyDescent="0.25">
      <c r="A12" s="139" t="s">
        <v>104</v>
      </c>
      <c r="B12" s="141">
        <v>0.9</v>
      </c>
      <c r="C12" s="148">
        <v>0</v>
      </c>
    </row>
    <row r="13" spans="1:3" ht="31.5" x14ac:dyDescent="0.25">
      <c r="A13" s="136" t="s">
        <v>105</v>
      </c>
      <c r="B13" s="141">
        <v>0.5</v>
      </c>
      <c r="C13" s="148">
        <v>7.1999999999999995E-2</v>
      </c>
    </row>
    <row r="14" spans="1:3" ht="31.5" x14ac:dyDescent="0.25">
      <c r="A14" s="136" t="s">
        <v>94</v>
      </c>
      <c r="B14" s="141">
        <v>0.45</v>
      </c>
      <c r="C14" s="148">
        <v>4.8000000000000001E-2</v>
      </c>
    </row>
    <row r="15" spans="1:3" ht="31.5" x14ac:dyDescent="0.25">
      <c r="A15" s="137" t="s">
        <v>92</v>
      </c>
      <c r="B15" s="141">
        <v>0.8</v>
      </c>
      <c r="C15" s="148">
        <v>0.25</v>
      </c>
    </row>
    <row r="16" spans="1:3" ht="15.75" x14ac:dyDescent="0.25">
      <c r="A16" s="137" t="s">
        <v>93</v>
      </c>
      <c r="B16" s="141">
        <v>0.6</v>
      </c>
      <c r="C16" s="148">
        <v>0.42699999999999999</v>
      </c>
    </row>
    <row r="17" spans="1:3" ht="31.5" x14ac:dyDescent="0.25">
      <c r="A17" s="137" t="s">
        <v>95</v>
      </c>
      <c r="B17" s="141">
        <v>0.6</v>
      </c>
      <c r="C17" s="148">
        <v>0.42899999999999999</v>
      </c>
    </row>
    <row r="18" spans="1:3" ht="15.75" x14ac:dyDescent="0.25">
      <c r="A18" s="137" t="s">
        <v>96</v>
      </c>
      <c r="B18" s="141">
        <v>0.6</v>
      </c>
      <c r="C18" s="146">
        <v>0.72</v>
      </c>
    </row>
    <row r="19" spans="1:3" ht="15.75" x14ac:dyDescent="0.25">
      <c r="A19" s="137" t="s">
        <v>97</v>
      </c>
      <c r="B19" s="140" t="s">
        <v>101</v>
      </c>
      <c r="C19" s="146">
        <v>0</v>
      </c>
    </row>
    <row r="20" spans="1:3" ht="31.5" x14ac:dyDescent="0.25">
      <c r="A20" s="137" t="s">
        <v>98</v>
      </c>
      <c r="B20" s="142">
        <v>35</v>
      </c>
      <c r="C20" s="142">
        <v>5.2</v>
      </c>
    </row>
    <row r="21" spans="1:3" ht="15.75" x14ac:dyDescent="0.25">
      <c r="A21" s="137" t="s">
        <v>99</v>
      </c>
      <c r="B21" s="140" t="s">
        <v>102</v>
      </c>
      <c r="C21" s="149">
        <v>1.6</v>
      </c>
    </row>
    <row r="22" spans="1:3" ht="15.75" x14ac:dyDescent="0.25">
      <c r="A22" s="137" t="s">
        <v>100</v>
      </c>
      <c r="B22" s="141">
        <v>1</v>
      </c>
      <c r="C22" s="148">
        <v>0.47899999999999998</v>
      </c>
    </row>
    <row r="23" spans="1:3" x14ac:dyDescent="0.25">
      <c r="A23" s="134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6326-4C3F-4721-8994-D136AF26716C}">
  <dimension ref="A1:AN7"/>
  <sheetViews>
    <sheetView workbookViewId="0">
      <selection activeCell="A2" sqref="A2"/>
    </sheetView>
  </sheetViews>
  <sheetFormatPr baseColWidth="10" defaultRowHeight="15" x14ac:dyDescent="0.25"/>
  <cols>
    <col min="1" max="1" width="33" customWidth="1"/>
    <col min="2" max="2" width="6.140625" style="2" customWidth="1"/>
    <col min="3" max="3" width="6" style="2" customWidth="1"/>
    <col min="4" max="4" width="9.85546875" style="2" customWidth="1"/>
    <col min="5" max="5" width="6" style="2" customWidth="1"/>
    <col min="6" max="6" width="5.7109375" style="2" customWidth="1"/>
    <col min="7" max="7" width="11" style="2" customWidth="1"/>
    <col min="8" max="9" width="6" style="2" customWidth="1"/>
    <col min="10" max="10" width="11.5703125" style="2" customWidth="1"/>
    <col min="11" max="12" width="6" style="2" hidden="1" customWidth="1"/>
    <col min="13" max="13" width="10.7109375" style="2" hidden="1" customWidth="1"/>
    <col min="14" max="15" width="6" style="2" hidden="1" customWidth="1"/>
    <col min="16" max="16" width="10" style="2" hidden="1" customWidth="1"/>
    <col min="17" max="18" width="6" style="2" hidden="1" customWidth="1"/>
    <col min="19" max="19" width="10.7109375" style="2" hidden="1" customWidth="1"/>
    <col min="20" max="21" width="6" style="2" hidden="1" customWidth="1"/>
    <col min="22" max="22" width="11.7109375" style="2" hidden="1" customWidth="1"/>
    <col min="23" max="25" width="7.42578125" style="2" hidden="1" customWidth="1"/>
    <col min="26" max="28" width="7.42578125" hidden="1" customWidth="1"/>
    <col min="29" max="29" width="7" hidden="1" customWidth="1"/>
    <col min="30" max="30" width="7.85546875" hidden="1" customWidth="1"/>
    <col min="31" max="31" width="11.42578125" hidden="1" customWidth="1"/>
    <col min="32" max="32" width="10.28515625" hidden="1" customWidth="1"/>
    <col min="33" max="33" width="5.7109375" hidden="1" customWidth="1"/>
    <col min="34" max="37" width="11.42578125" hidden="1" customWidth="1"/>
  </cols>
  <sheetData>
    <row r="1" spans="1:40" ht="15.75" x14ac:dyDescent="0.25">
      <c r="A1" s="48" t="s">
        <v>104</v>
      </c>
      <c r="B1" s="48"/>
      <c r="C1" s="48"/>
      <c r="D1" s="48"/>
      <c r="E1" s="48"/>
      <c r="F1" s="48"/>
    </row>
    <row r="2" spans="1:40" ht="15.75" x14ac:dyDescent="0.25">
      <c r="A2" s="1" t="s">
        <v>55</v>
      </c>
    </row>
    <row r="3" spans="1:40" ht="15.75" x14ac:dyDescent="0.25">
      <c r="A3" s="15"/>
    </row>
    <row r="4" spans="1:40" ht="15.75" thickBot="1" x14ac:dyDescent="0.3"/>
    <row r="5" spans="1:40" ht="15.75" thickBot="1" x14ac:dyDescent="0.3">
      <c r="B5" s="119" t="s">
        <v>6</v>
      </c>
      <c r="C5" s="120"/>
      <c r="D5" s="121"/>
      <c r="E5" s="119" t="s">
        <v>7</v>
      </c>
      <c r="F5" s="120"/>
      <c r="G5" s="121"/>
      <c r="H5" s="119" t="s">
        <v>8</v>
      </c>
      <c r="I5" s="120"/>
      <c r="J5" s="121"/>
      <c r="K5" s="119" t="s">
        <v>9</v>
      </c>
      <c r="L5" s="120"/>
      <c r="M5" s="121"/>
      <c r="N5" s="119" t="s">
        <v>10</v>
      </c>
      <c r="O5" s="120"/>
      <c r="P5" s="121"/>
      <c r="Q5" s="119" t="s">
        <v>11</v>
      </c>
      <c r="R5" s="120"/>
      <c r="S5" s="121"/>
      <c r="T5" s="119" t="s">
        <v>12</v>
      </c>
      <c r="U5" s="120"/>
      <c r="V5" s="121"/>
      <c r="W5" s="119" t="s">
        <v>38</v>
      </c>
      <c r="X5" s="120"/>
      <c r="Y5" s="120"/>
      <c r="Z5" s="119" t="s">
        <v>39</v>
      </c>
      <c r="AA5" s="120"/>
      <c r="AB5" s="121"/>
      <c r="AC5" s="120" t="s">
        <v>40</v>
      </c>
      <c r="AD5" s="120"/>
      <c r="AE5" s="120"/>
      <c r="AF5" s="119" t="s">
        <v>41</v>
      </c>
      <c r="AG5" s="120"/>
      <c r="AH5" s="121"/>
      <c r="AI5" s="120" t="s">
        <v>42</v>
      </c>
      <c r="AJ5" s="120"/>
      <c r="AK5" s="120"/>
      <c r="AL5" s="124" t="s">
        <v>16</v>
      </c>
      <c r="AM5" s="122"/>
      <c r="AN5" s="123"/>
    </row>
    <row r="6" spans="1:40" s="12" customFormat="1" ht="45" x14ac:dyDescent="0.25">
      <c r="A6" s="13" t="s">
        <v>0</v>
      </c>
      <c r="B6" s="9" t="s">
        <v>13</v>
      </c>
      <c r="C6" s="10" t="s">
        <v>14</v>
      </c>
      <c r="D6" s="11" t="s">
        <v>15</v>
      </c>
      <c r="E6" s="9" t="s">
        <v>13</v>
      </c>
      <c r="F6" s="10" t="s">
        <v>14</v>
      </c>
      <c r="G6" s="11" t="s">
        <v>15</v>
      </c>
      <c r="H6" s="9" t="s">
        <v>13</v>
      </c>
      <c r="I6" s="10" t="s">
        <v>14</v>
      </c>
      <c r="J6" s="11" t="s">
        <v>15</v>
      </c>
      <c r="K6" s="9" t="s">
        <v>13</v>
      </c>
      <c r="L6" s="10" t="s">
        <v>14</v>
      </c>
      <c r="M6" s="11" t="s">
        <v>15</v>
      </c>
      <c r="N6" s="9" t="s">
        <v>13</v>
      </c>
      <c r="O6" s="10" t="s">
        <v>14</v>
      </c>
      <c r="P6" s="11" t="s">
        <v>15</v>
      </c>
      <c r="Q6" s="9" t="s">
        <v>13</v>
      </c>
      <c r="R6" s="10" t="s">
        <v>14</v>
      </c>
      <c r="S6" s="11" t="s">
        <v>15</v>
      </c>
      <c r="T6" s="9" t="s">
        <v>13</v>
      </c>
      <c r="U6" s="10" t="s">
        <v>14</v>
      </c>
      <c r="V6" s="11" t="s">
        <v>15</v>
      </c>
      <c r="W6" s="9" t="s">
        <v>13</v>
      </c>
      <c r="X6" s="10" t="s">
        <v>14</v>
      </c>
      <c r="Y6" s="10" t="s">
        <v>15</v>
      </c>
      <c r="Z6" s="26" t="s">
        <v>13</v>
      </c>
      <c r="AA6" s="27" t="s">
        <v>14</v>
      </c>
      <c r="AB6" s="11" t="s">
        <v>15</v>
      </c>
      <c r="AC6" s="10" t="s">
        <v>13</v>
      </c>
      <c r="AD6" s="10" t="s">
        <v>14</v>
      </c>
      <c r="AE6" s="10" t="s">
        <v>15</v>
      </c>
      <c r="AF6" s="9" t="s">
        <v>13</v>
      </c>
      <c r="AG6" s="10" t="s">
        <v>14</v>
      </c>
      <c r="AH6" s="11" t="s">
        <v>15</v>
      </c>
      <c r="AI6" s="10" t="s">
        <v>13</v>
      </c>
      <c r="AJ6" s="10" t="s">
        <v>14</v>
      </c>
      <c r="AK6" s="10" t="s">
        <v>15</v>
      </c>
      <c r="AL6" s="50" t="s">
        <v>13</v>
      </c>
      <c r="AM6" s="51" t="s">
        <v>14</v>
      </c>
      <c r="AN6" s="52" t="s">
        <v>15</v>
      </c>
    </row>
    <row r="7" spans="1:40" x14ac:dyDescent="0.25">
      <c r="A7" s="49" t="s">
        <v>46</v>
      </c>
      <c r="B7" s="3">
        <v>1</v>
      </c>
      <c r="C7" s="4">
        <v>0</v>
      </c>
      <c r="D7" s="5">
        <v>0</v>
      </c>
      <c r="E7" s="3">
        <v>2</v>
      </c>
      <c r="F7" s="4">
        <v>0</v>
      </c>
      <c r="G7" s="5">
        <v>0</v>
      </c>
      <c r="H7" s="3">
        <v>2</v>
      </c>
      <c r="I7" s="4">
        <v>0</v>
      </c>
      <c r="J7" s="5">
        <v>0</v>
      </c>
      <c r="K7" s="3"/>
      <c r="L7" s="4"/>
      <c r="M7" s="5"/>
      <c r="N7" s="3"/>
      <c r="O7" s="4"/>
      <c r="P7" s="5"/>
      <c r="Q7" s="3"/>
      <c r="R7" s="4"/>
      <c r="S7" s="5"/>
      <c r="T7" s="3"/>
      <c r="U7" s="4"/>
      <c r="V7" s="5"/>
      <c r="Y7" s="19"/>
      <c r="Z7" s="20"/>
      <c r="AA7" s="2"/>
      <c r="AB7" s="5"/>
      <c r="AC7" s="37"/>
      <c r="AD7" s="37"/>
      <c r="AE7" s="19"/>
      <c r="AF7" s="36"/>
      <c r="AG7" s="37"/>
      <c r="AH7" s="5"/>
      <c r="AI7" s="37"/>
      <c r="AJ7" s="37"/>
      <c r="AK7" s="19"/>
      <c r="AL7" s="3">
        <f>B7+E7+H7+K7+N7+Q7+T7+W7+Z7+AC7+AF7+AI7</f>
        <v>5</v>
      </c>
      <c r="AM7" s="4">
        <f>C7+F7+I7+L7+O7+R7+U7+X7+AA7+AD7+AG7+AJ7</f>
        <v>0</v>
      </c>
      <c r="AN7" s="5">
        <f>IFERROR(AM7/AL7,0)</f>
        <v>0</v>
      </c>
    </row>
  </sheetData>
  <mergeCells count="13">
    <mergeCell ref="B5:D5"/>
    <mergeCell ref="E5:G5"/>
    <mergeCell ref="H5:J5"/>
    <mergeCell ref="K5:M5"/>
    <mergeCell ref="N5:P5"/>
    <mergeCell ref="AC5:AE5"/>
    <mergeCell ref="AF5:AH5"/>
    <mergeCell ref="AI5:AK5"/>
    <mergeCell ref="AL5:AN5"/>
    <mergeCell ref="Q5:S5"/>
    <mergeCell ref="T5:V5"/>
    <mergeCell ref="Z5:AB5"/>
    <mergeCell ref="W5:Y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91451-EA00-463A-A554-B0DFEDA5AC6D}">
  <dimension ref="A1:AN12"/>
  <sheetViews>
    <sheetView workbookViewId="0">
      <selection activeCell="A2" sqref="A2"/>
    </sheetView>
  </sheetViews>
  <sheetFormatPr baseColWidth="10" defaultRowHeight="15" x14ac:dyDescent="0.25"/>
  <cols>
    <col min="1" max="1" width="45.28515625" customWidth="1"/>
    <col min="2" max="3" width="6" style="2" customWidth="1"/>
    <col min="4" max="4" width="9.85546875" style="2" customWidth="1"/>
    <col min="5" max="6" width="6" style="2" customWidth="1"/>
    <col min="7" max="7" width="11" style="2" customWidth="1"/>
    <col min="8" max="9" width="6" style="2" customWidth="1"/>
    <col min="10" max="10" width="11.5703125" style="2" customWidth="1"/>
    <col min="11" max="12" width="6" style="2" customWidth="1"/>
    <col min="13" max="13" width="10.7109375" style="2" customWidth="1"/>
    <col min="14" max="15" width="6" style="2" hidden="1" customWidth="1"/>
    <col min="16" max="16" width="10" style="2" hidden="1" customWidth="1"/>
    <col min="17" max="18" width="6" style="2" hidden="1" customWidth="1"/>
    <col min="19" max="19" width="10.7109375" style="2" hidden="1" customWidth="1"/>
    <col min="20" max="21" width="6" style="2" hidden="1" customWidth="1"/>
    <col min="22" max="22" width="11.7109375" style="2" hidden="1" customWidth="1"/>
    <col min="23" max="23" width="9.42578125" style="2" hidden="1" customWidth="1"/>
    <col min="24" max="24" width="7.5703125" style="2" hidden="1" customWidth="1"/>
    <col min="25" max="25" width="11.7109375" style="2" hidden="1" customWidth="1"/>
    <col min="26" max="26" width="8.42578125" hidden="1" customWidth="1"/>
    <col min="27" max="27" width="7.28515625" hidden="1" customWidth="1"/>
    <col min="28" max="37" width="11.42578125" hidden="1" customWidth="1"/>
  </cols>
  <sheetData>
    <row r="1" spans="1:40" ht="15.75" x14ac:dyDescent="0.25">
      <c r="A1" s="1" t="s">
        <v>105</v>
      </c>
    </row>
    <row r="2" spans="1:40" ht="15.75" x14ac:dyDescent="0.25">
      <c r="A2" s="1" t="s">
        <v>50</v>
      </c>
    </row>
    <row r="3" spans="1:40" ht="15.75" x14ac:dyDescent="0.25">
      <c r="A3" s="15"/>
    </row>
    <row r="4" spans="1:40" ht="15.75" thickBot="1" x14ac:dyDescent="0.3"/>
    <row r="5" spans="1:40" ht="15.75" thickBot="1" x14ac:dyDescent="0.3">
      <c r="B5" s="119" t="s">
        <v>6</v>
      </c>
      <c r="C5" s="120"/>
      <c r="D5" s="121"/>
      <c r="E5" s="119" t="s">
        <v>7</v>
      </c>
      <c r="F5" s="120"/>
      <c r="G5" s="121"/>
      <c r="H5" s="119" t="s">
        <v>8</v>
      </c>
      <c r="I5" s="120"/>
      <c r="J5" s="121"/>
      <c r="K5" s="119" t="s">
        <v>9</v>
      </c>
      <c r="L5" s="120"/>
      <c r="M5" s="121"/>
      <c r="N5" s="119" t="s">
        <v>10</v>
      </c>
      <c r="O5" s="120"/>
      <c r="P5" s="121"/>
      <c r="Q5" s="119" t="s">
        <v>11</v>
      </c>
      <c r="R5" s="120"/>
      <c r="S5" s="121"/>
      <c r="T5" s="119" t="s">
        <v>12</v>
      </c>
      <c r="U5" s="120"/>
      <c r="V5" s="121"/>
      <c r="W5" s="119" t="s">
        <v>38</v>
      </c>
      <c r="X5" s="120"/>
      <c r="Y5" s="121"/>
      <c r="Z5" s="119" t="s">
        <v>39</v>
      </c>
      <c r="AA5" s="120"/>
      <c r="AB5" s="121"/>
      <c r="AC5" s="120" t="s">
        <v>40</v>
      </c>
      <c r="AD5" s="120"/>
      <c r="AE5" s="120"/>
      <c r="AF5" s="119" t="s">
        <v>41</v>
      </c>
      <c r="AG5" s="120"/>
      <c r="AH5" s="121"/>
      <c r="AI5" s="120" t="s">
        <v>42</v>
      </c>
      <c r="AJ5" s="120"/>
      <c r="AK5" s="120"/>
      <c r="AL5" s="124" t="s">
        <v>16</v>
      </c>
      <c r="AM5" s="122"/>
      <c r="AN5" s="123"/>
    </row>
    <row r="6" spans="1:40" s="12" customFormat="1" ht="30" x14ac:dyDescent="0.25">
      <c r="A6" s="13" t="s">
        <v>0</v>
      </c>
      <c r="B6" s="9" t="s">
        <v>13</v>
      </c>
      <c r="C6" s="10" t="s">
        <v>14</v>
      </c>
      <c r="D6" s="11" t="s">
        <v>15</v>
      </c>
      <c r="E6" s="9" t="s">
        <v>13</v>
      </c>
      <c r="F6" s="10" t="s">
        <v>14</v>
      </c>
      <c r="G6" s="11" t="s">
        <v>15</v>
      </c>
      <c r="H6" s="9" t="s">
        <v>13</v>
      </c>
      <c r="I6" s="10" t="s">
        <v>14</v>
      </c>
      <c r="J6" s="11" t="s">
        <v>15</v>
      </c>
      <c r="K6" s="9" t="s">
        <v>13</v>
      </c>
      <c r="L6" s="10" t="s">
        <v>14</v>
      </c>
      <c r="M6" s="11" t="s">
        <v>15</v>
      </c>
      <c r="N6" s="9" t="s">
        <v>13</v>
      </c>
      <c r="O6" s="10" t="s">
        <v>14</v>
      </c>
      <c r="P6" s="11" t="s">
        <v>15</v>
      </c>
      <c r="Q6" s="9" t="s">
        <v>13</v>
      </c>
      <c r="R6" s="10" t="s">
        <v>14</v>
      </c>
      <c r="S6" s="11" t="s">
        <v>15</v>
      </c>
      <c r="T6" s="9" t="s">
        <v>13</v>
      </c>
      <c r="U6" s="10" t="s">
        <v>14</v>
      </c>
      <c r="V6" s="11" t="s">
        <v>15</v>
      </c>
      <c r="W6" s="9" t="s">
        <v>13</v>
      </c>
      <c r="X6" s="10" t="s">
        <v>14</v>
      </c>
      <c r="Y6" s="11" t="s">
        <v>15</v>
      </c>
      <c r="Z6" s="9" t="s">
        <v>13</v>
      </c>
      <c r="AA6" s="10" t="s">
        <v>14</v>
      </c>
      <c r="AB6" s="11" t="s">
        <v>15</v>
      </c>
      <c r="AC6" s="10" t="s">
        <v>13</v>
      </c>
      <c r="AD6" s="10" t="s">
        <v>14</v>
      </c>
      <c r="AE6" s="10" t="s">
        <v>15</v>
      </c>
      <c r="AF6" s="9" t="s">
        <v>13</v>
      </c>
      <c r="AG6" s="10" t="s">
        <v>14</v>
      </c>
      <c r="AH6" s="11" t="s">
        <v>15</v>
      </c>
      <c r="AI6" s="10" t="s">
        <v>13</v>
      </c>
      <c r="AJ6" s="10" t="s">
        <v>14</v>
      </c>
      <c r="AK6" s="10" t="s">
        <v>15</v>
      </c>
      <c r="AL6" s="50" t="s">
        <v>13</v>
      </c>
      <c r="AM6" s="51" t="s">
        <v>14</v>
      </c>
      <c r="AN6" s="52" t="s">
        <v>15</v>
      </c>
    </row>
    <row r="7" spans="1:40" x14ac:dyDescent="0.25">
      <c r="A7" s="14" t="s">
        <v>4</v>
      </c>
      <c r="B7" s="3">
        <v>9</v>
      </c>
      <c r="C7" s="4">
        <v>0</v>
      </c>
      <c r="D7" s="5">
        <f>C7/B7</f>
        <v>0</v>
      </c>
      <c r="E7" s="3">
        <v>8</v>
      </c>
      <c r="F7" s="4">
        <v>0</v>
      </c>
      <c r="G7" s="5">
        <f>F7/E7</f>
        <v>0</v>
      </c>
      <c r="H7" s="3">
        <v>11</v>
      </c>
      <c r="I7" s="4">
        <v>1</v>
      </c>
      <c r="J7" s="5">
        <f>I7/H7</f>
        <v>9.0909090909090912E-2</v>
      </c>
      <c r="K7" s="3">
        <v>46</v>
      </c>
      <c r="L7" s="4">
        <v>0</v>
      </c>
      <c r="M7" s="5">
        <f>L7/K7</f>
        <v>0</v>
      </c>
      <c r="N7" s="3"/>
      <c r="O7" s="4"/>
      <c r="P7" s="5"/>
      <c r="Q7" s="3"/>
      <c r="R7" s="4"/>
      <c r="S7" s="5"/>
      <c r="T7" s="3"/>
      <c r="U7" s="4"/>
      <c r="V7" s="5"/>
      <c r="Y7" s="19"/>
      <c r="Z7" s="20"/>
      <c r="AA7" s="2"/>
      <c r="AB7" s="5"/>
      <c r="AC7" s="37"/>
      <c r="AD7" s="37"/>
      <c r="AE7" s="19"/>
      <c r="AF7" s="36"/>
      <c r="AG7" s="37"/>
      <c r="AH7" s="5"/>
      <c r="AI7" s="37"/>
      <c r="AJ7" s="37"/>
      <c r="AK7" s="19"/>
      <c r="AL7" s="20">
        <f>B7+E7+H7+K7+N7+Q7+T7+W7+Z7+AC7+AF7+AI7</f>
        <v>74</v>
      </c>
      <c r="AM7" s="2">
        <f>C7+F7+I7+L7+O7+R7+U7+X7+AA7+AD7+AG7+AJ7</f>
        <v>1</v>
      </c>
      <c r="AN7" s="5">
        <f>IFERROR(AM7/AL7,0)</f>
        <v>1.3513513513513514E-2</v>
      </c>
    </row>
    <row r="8" spans="1:40" x14ac:dyDescent="0.25">
      <c r="A8" s="14" t="s">
        <v>5</v>
      </c>
      <c r="B8" s="3">
        <v>18</v>
      </c>
      <c r="C8" s="4">
        <v>3</v>
      </c>
      <c r="D8" s="5">
        <f t="shared" ref="D8:D12" si="0">C8/B8</f>
        <v>0.16666666666666666</v>
      </c>
      <c r="E8" s="3">
        <v>7</v>
      </c>
      <c r="F8" s="4">
        <v>0</v>
      </c>
      <c r="G8" s="5">
        <f t="shared" ref="G8:G12" si="1">F8/E8</f>
        <v>0</v>
      </c>
      <c r="H8" s="3">
        <v>19</v>
      </c>
      <c r="I8" s="4">
        <v>3</v>
      </c>
      <c r="J8" s="5">
        <f t="shared" ref="J8:J12" si="2">I8/H8</f>
        <v>0.15789473684210525</v>
      </c>
      <c r="K8" s="3">
        <v>13</v>
      </c>
      <c r="L8" s="4">
        <v>4</v>
      </c>
      <c r="M8" s="5">
        <f t="shared" ref="M8:M12" si="3">L8/K8</f>
        <v>0.30769230769230771</v>
      </c>
      <c r="N8" s="3"/>
      <c r="O8" s="4"/>
      <c r="P8" s="5"/>
      <c r="Q8" s="3"/>
      <c r="R8" s="4"/>
      <c r="S8" s="5"/>
      <c r="T8" s="3"/>
      <c r="U8" s="4"/>
      <c r="V8" s="5"/>
      <c r="Y8" s="19"/>
      <c r="Z8" s="20"/>
      <c r="AA8" s="2"/>
      <c r="AB8" s="5"/>
      <c r="AC8" s="37"/>
      <c r="AD8" s="37"/>
      <c r="AE8" s="19"/>
      <c r="AF8" s="36"/>
      <c r="AG8" s="37"/>
      <c r="AH8" s="5"/>
      <c r="AI8" s="37"/>
      <c r="AJ8" s="37"/>
      <c r="AK8" s="19"/>
      <c r="AL8" s="20">
        <f t="shared" ref="AL8:AL12" si="4">B8+E8+H8+K8+N8+Q8+T8+W8+Z8+AC8+AF8+AI8</f>
        <v>57</v>
      </c>
      <c r="AM8" s="2">
        <f t="shared" ref="AM8:AM12" si="5">C8+F8+I8+L8+O8+R8+U8+X8+AA8+AD8+AG8+AJ8</f>
        <v>10</v>
      </c>
      <c r="AN8" s="5">
        <f t="shared" ref="AN8:AN12" si="6">IFERROR(AM8/AL8,0)</f>
        <v>0.17543859649122806</v>
      </c>
    </row>
    <row r="9" spans="1:40" x14ac:dyDescent="0.25">
      <c r="A9" s="14" t="s">
        <v>1</v>
      </c>
      <c r="B9" s="3">
        <v>5</v>
      </c>
      <c r="C9" s="4">
        <v>1</v>
      </c>
      <c r="D9" s="5">
        <f t="shared" si="0"/>
        <v>0.2</v>
      </c>
      <c r="E9" s="3">
        <v>12</v>
      </c>
      <c r="F9" s="4">
        <v>3</v>
      </c>
      <c r="G9" s="5">
        <f t="shared" si="1"/>
        <v>0.25</v>
      </c>
      <c r="H9" s="3">
        <v>6</v>
      </c>
      <c r="I9" s="4">
        <v>0</v>
      </c>
      <c r="J9" s="5">
        <f t="shared" si="2"/>
        <v>0</v>
      </c>
      <c r="K9" s="3">
        <v>40</v>
      </c>
      <c r="L9" s="4">
        <v>2</v>
      </c>
      <c r="M9" s="5">
        <f t="shared" si="3"/>
        <v>0.05</v>
      </c>
      <c r="N9" s="3"/>
      <c r="O9" s="4"/>
      <c r="P9" s="5"/>
      <c r="Q9" s="3"/>
      <c r="R9" s="4"/>
      <c r="S9" s="5"/>
      <c r="T9" s="3"/>
      <c r="U9" s="4"/>
      <c r="V9" s="5"/>
      <c r="Y9" s="19"/>
      <c r="Z9" s="20"/>
      <c r="AA9" s="2"/>
      <c r="AB9" s="5"/>
      <c r="AC9" s="37"/>
      <c r="AD9" s="37"/>
      <c r="AE9" s="19"/>
      <c r="AF9" s="36"/>
      <c r="AG9" s="37"/>
      <c r="AH9" s="5"/>
      <c r="AI9" s="37"/>
      <c r="AJ9" s="37"/>
      <c r="AK9" s="19"/>
      <c r="AL9" s="20">
        <f t="shared" si="4"/>
        <v>63</v>
      </c>
      <c r="AM9" s="2">
        <f t="shared" si="5"/>
        <v>6</v>
      </c>
      <c r="AN9" s="5">
        <f t="shared" si="6"/>
        <v>9.5238095238095233E-2</v>
      </c>
    </row>
    <row r="10" spans="1:40" x14ac:dyDescent="0.25">
      <c r="A10" s="14" t="s">
        <v>2</v>
      </c>
      <c r="B10" s="3">
        <v>12</v>
      </c>
      <c r="C10" s="4">
        <v>0</v>
      </c>
      <c r="D10" s="5">
        <f t="shared" si="0"/>
        <v>0</v>
      </c>
      <c r="E10" s="3">
        <v>10</v>
      </c>
      <c r="F10" s="4">
        <v>0</v>
      </c>
      <c r="G10" s="5">
        <f t="shared" si="1"/>
        <v>0</v>
      </c>
      <c r="H10" s="3">
        <v>17</v>
      </c>
      <c r="I10" s="4">
        <v>5</v>
      </c>
      <c r="J10" s="5">
        <f t="shared" si="2"/>
        <v>0.29411764705882354</v>
      </c>
      <c r="K10" s="3">
        <v>43</v>
      </c>
      <c r="L10" s="4">
        <v>0</v>
      </c>
      <c r="M10" s="5">
        <f t="shared" si="3"/>
        <v>0</v>
      </c>
      <c r="N10" s="3"/>
      <c r="O10" s="4"/>
      <c r="P10" s="5"/>
      <c r="Q10" s="3"/>
      <c r="R10" s="4"/>
      <c r="S10" s="5"/>
      <c r="T10" s="3"/>
      <c r="U10" s="4"/>
      <c r="V10" s="5"/>
      <c r="Y10" s="19"/>
      <c r="Z10" s="20"/>
      <c r="AA10" s="2"/>
      <c r="AB10" s="5"/>
      <c r="AC10" s="37"/>
      <c r="AD10" s="37"/>
      <c r="AE10" s="19"/>
      <c r="AF10" s="36"/>
      <c r="AG10" s="37"/>
      <c r="AH10" s="5"/>
      <c r="AI10" s="37"/>
      <c r="AJ10" s="37"/>
      <c r="AK10" s="19"/>
      <c r="AL10" s="20">
        <f t="shared" si="4"/>
        <v>82</v>
      </c>
      <c r="AM10" s="2">
        <f t="shared" si="5"/>
        <v>5</v>
      </c>
      <c r="AN10" s="5">
        <f t="shared" si="6"/>
        <v>6.097560975609756E-2</v>
      </c>
    </row>
    <row r="11" spans="1:40" ht="15.75" thickBot="1" x14ac:dyDescent="0.3">
      <c r="A11" s="14" t="s">
        <v>3</v>
      </c>
      <c r="B11" s="3">
        <v>8</v>
      </c>
      <c r="C11" s="4">
        <v>0</v>
      </c>
      <c r="D11" s="5">
        <f t="shared" si="0"/>
        <v>0</v>
      </c>
      <c r="E11" s="3">
        <v>6</v>
      </c>
      <c r="F11" s="4">
        <v>0</v>
      </c>
      <c r="G11" s="5">
        <f t="shared" si="1"/>
        <v>0</v>
      </c>
      <c r="H11" s="3">
        <v>6</v>
      </c>
      <c r="I11" s="4">
        <v>0</v>
      </c>
      <c r="J11" s="5">
        <f t="shared" si="2"/>
        <v>0</v>
      </c>
      <c r="K11" s="3">
        <v>8</v>
      </c>
      <c r="L11" s="4">
        <v>0</v>
      </c>
      <c r="M11" s="5">
        <f t="shared" si="3"/>
        <v>0</v>
      </c>
      <c r="N11" s="3"/>
      <c r="O11" s="4"/>
      <c r="P11" s="5"/>
      <c r="Q11" s="3"/>
      <c r="R11" s="4"/>
      <c r="S11" s="5"/>
      <c r="T11" s="3"/>
      <c r="U11" s="4"/>
      <c r="V11" s="5"/>
      <c r="Y11" s="19"/>
      <c r="Z11" s="20"/>
      <c r="AA11" s="2"/>
      <c r="AB11" s="5"/>
      <c r="AC11" s="37"/>
      <c r="AD11" s="37"/>
      <c r="AE11" s="19"/>
      <c r="AF11" s="36"/>
      <c r="AG11" s="37"/>
      <c r="AH11" s="5"/>
      <c r="AI11" s="37"/>
      <c r="AJ11" s="37"/>
      <c r="AK11" s="19"/>
      <c r="AL11" s="20">
        <f t="shared" si="4"/>
        <v>28</v>
      </c>
      <c r="AM11" s="2">
        <f t="shared" si="5"/>
        <v>0</v>
      </c>
      <c r="AN11" s="5">
        <f t="shared" si="6"/>
        <v>0</v>
      </c>
    </row>
    <row r="12" spans="1:40" ht="15.75" thickBot="1" x14ac:dyDescent="0.3">
      <c r="A12" s="30" t="s">
        <v>43</v>
      </c>
      <c r="B12" s="22">
        <v>52</v>
      </c>
      <c r="C12" s="23">
        <v>4</v>
      </c>
      <c r="D12" s="24">
        <f t="shared" si="0"/>
        <v>7.6923076923076927E-2</v>
      </c>
      <c r="E12" s="22">
        <v>43</v>
      </c>
      <c r="F12" s="23">
        <v>3</v>
      </c>
      <c r="G12" s="24">
        <f t="shared" si="1"/>
        <v>6.9767441860465115E-2</v>
      </c>
      <c r="H12" s="22">
        <v>59</v>
      </c>
      <c r="I12" s="23">
        <v>9</v>
      </c>
      <c r="J12" s="24">
        <f t="shared" si="2"/>
        <v>0.15254237288135594</v>
      </c>
      <c r="K12" s="22">
        <v>150</v>
      </c>
      <c r="L12" s="23">
        <v>6</v>
      </c>
      <c r="M12" s="24">
        <f t="shared" si="3"/>
        <v>0.04</v>
      </c>
      <c r="N12" s="22"/>
      <c r="O12" s="23"/>
      <c r="P12" s="24"/>
      <c r="Q12" s="22"/>
      <c r="R12" s="23"/>
      <c r="S12" s="24"/>
      <c r="T12" s="22"/>
      <c r="U12" s="23"/>
      <c r="V12" s="24"/>
      <c r="W12" s="22"/>
      <c r="X12" s="23"/>
      <c r="Y12" s="24"/>
      <c r="Z12" s="22"/>
      <c r="AA12" s="23"/>
      <c r="AB12" s="24"/>
      <c r="AC12" s="40"/>
      <c r="AD12" s="40"/>
      <c r="AE12" s="31"/>
      <c r="AF12" s="41"/>
      <c r="AG12" s="40"/>
      <c r="AH12" s="32"/>
      <c r="AI12" s="40"/>
      <c r="AJ12" s="40"/>
      <c r="AK12" s="31"/>
      <c r="AL12" s="56">
        <f t="shared" si="4"/>
        <v>304</v>
      </c>
      <c r="AM12" s="57">
        <f t="shared" si="5"/>
        <v>22</v>
      </c>
      <c r="AN12" s="58">
        <f t="shared" si="6"/>
        <v>7.2368421052631582E-2</v>
      </c>
    </row>
  </sheetData>
  <mergeCells count="13">
    <mergeCell ref="Z5:AB5"/>
    <mergeCell ref="AC5:AE5"/>
    <mergeCell ref="AF5:AH5"/>
    <mergeCell ref="AI5:AK5"/>
    <mergeCell ref="AL5:AN5"/>
    <mergeCell ref="W5:Y5"/>
    <mergeCell ref="Q5:S5"/>
    <mergeCell ref="T5:V5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9336F-F849-4C8F-BE18-9D7DCD6AD01F}">
  <dimension ref="A1:AN19"/>
  <sheetViews>
    <sheetView workbookViewId="0">
      <selection activeCell="A3" sqref="A3"/>
    </sheetView>
  </sheetViews>
  <sheetFormatPr baseColWidth="10" defaultRowHeight="15" x14ac:dyDescent="0.25"/>
  <cols>
    <col min="1" max="1" width="54" customWidth="1"/>
    <col min="2" max="3" width="6" style="2" customWidth="1"/>
    <col min="4" max="4" width="9.85546875" style="2" customWidth="1"/>
    <col min="5" max="6" width="6" style="2" customWidth="1"/>
    <col min="7" max="7" width="11" style="2" customWidth="1"/>
    <col min="8" max="9" width="6" style="2" customWidth="1"/>
    <col min="10" max="10" width="11.5703125" style="2" customWidth="1"/>
    <col min="11" max="12" width="6" style="2" customWidth="1"/>
    <col min="13" max="13" width="10.7109375" style="2" customWidth="1"/>
    <col min="14" max="15" width="6" style="2" hidden="1" customWidth="1"/>
    <col min="16" max="16" width="10" style="2" hidden="1" customWidth="1"/>
    <col min="17" max="18" width="6" style="2" hidden="1" customWidth="1"/>
    <col min="19" max="19" width="10.7109375" style="2" hidden="1" customWidth="1"/>
    <col min="20" max="21" width="6" style="2" hidden="1" customWidth="1"/>
    <col min="22" max="22" width="11.7109375" style="2" hidden="1" customWidth="1"/>
    <col min="23" max="24" width="9.42578125" style="2" hidden="1" customWidth="1"/>
    <col min="25" max="25" width="11.7109375" style="2" hidden="1" customWidth="1"/>
    <col min="26" max="37" width="11.42578125" hidden="1" customWidth="1"/>
  </cols>
  <sheetData>
    <row r="1" spans="1:40" ht="15.75" x14ac:dyDescent="0.25">
      <c r="A1" s="1" t="s">
        <v>94</v>
      </c>
    </row>
    <row r="2" spans="1:40" ht="15.75" x14ac:dyDescent="0.25">
      <c r="A2" s="1" t="s">
        <v>56</v>
      </c>
    </row>
    <row r="3" spans="1:40" ht="15.75" x14ac:dyDescent="0.25">
      <c r="A3" s="15"/>
    </row>
    <row r="4" spans="1:40" ht="15.75" thickBot="1" x14ac:dyDescent="0.3"/>
    <row r="5" spans="1:40" ht="15.75" thickBot="1" x14ac:dyDescent="0.3">
      <c r="B5" s="119" t="s">
        <v>6</v>
      </c>
      <c r="C5" s="120"/>
      <c r="D5" s="121"/>
      <c r="E5" s="119" t="s">
        <v>7</v>
      </c>
      <c r="F5" s="120"/>
      <c r="G5" s="121"/>
      <c r="H5" s="119" t="s">
        <v>8</v>
      </c>
      <c r="I5" s="120"/>
      <c r="J5" s="121"/>
      <c r="K5" s="119" t="s">
        <v>9</v>
      </c>
      <c r="L5" s="120"/>
      <c r="M5" s="121"/>
      <c r="N5" s="119" t="s">
        <v>10</v>
      </c>
      <c r="O5" s="120"/>
      <c r="P5" s="121"/>
      <c r="Q5" s="119" t="s">
        <v>11</v>
      </c>
      <c r="R5" s="120"/>
      <c r="S5" s="121"/>
      <c r="T5" s="119" t="s">
        <v>12</v>
      </c>
      <c r="U5" s="120"/>
      <c r="V5" s="121"/>
      <c r="W5" s="119" t="s">
        <v>38</v>
      </c>
      <c r="X5" s="120"/>
      <c r="Y5" s="121"/>
      <c r="Z5" s="119" t="s">
        <v>39</v>
      </c>
      <c r="AA5" s="120"/>
      <c r="AB5" s="121"/>
      <c r="AC5" s="120" t="s">
        <v>40</v>
      </c>
      <c r="AD5" s="120"/>
      <c r="AE5" s="120"/>
      <c r="AF5" s="119" t="s">
        <v>41</v>
      </c>
      <c r="AG5" s="120"/>
      <c r="AH5" s="121"/>
      <c r="AI5" s="120" t="s">
        <v>42</v>
      </c>
      <c r="AJ5" s="120"/>
      <c r="AK5" s="120"/>
      <c r="AL5" s="124" t="s">
        <v>16</v>
      </c>
      <c r="AM5" s="122"/>
      <c r="AN5" s="123"/>
    </row>
    <row r="6" spans="1:40" s="12" customFormat="1" ht="30" x14ac:dyDescent="0.25">
      <c r="A6" s="13" t="s">
        <v>0</v>
      </c>
      <c r="B6" s="9" t="s">
        <v>13</v>
      </c>
      <c r="C6" s="10" t="s">
        <v>14</v>
      </c>
      <c r="D6" s="11" t="s">
        <v>15</v>
      </c>
      <c r="E6" s="9" t="s">
        <v>13</v>
      </c>
      <c r="F6" s="10" t="s">
        <v>14</v>
      </c>
      <c r="G6" s="11" t="s">
        <v>15</v>
      </c>
      <c r="H6" s="9" t="s">
        <v>13</v>
      </c>
      <c r="I6" s="10" t="s">
        <v>14</v>
      </c>
      <c r="J6" s="11" t="s">
        <v>15</v>
      </c>
      <c r="K6" s="9" t="s">
        <v>13</v>
      </c>
      <c r="L6" s="10" t="s">
        <v>14</v>
      </c>
      <c r="M6" s="11" t="s">
        <v>15</v>
      </c>
      <c r="N6" s="9" t="s">
        <v>13</v>
      </c>
      <c r="O6" s="10" t="s">
        <v>14</v>
      </c>
      <c r="P6" s="11" t="s">
        <v>15</v>
      </c>
      <c r="Q6" s="9" t="s">
        <v>13</v>
      </c>
      <c r="R6" s="10" t="s">
        <v>14</v>
      </c>
      <c r="S6" s="11" t="s">
        <v>15</v>
      </c>
      <c r="T6" s="9" t="s">
        <v>13</v>
      </c>
      <c r="U6" s="10" t="s">
        <v>14</v>
      </c>
      <c r="V6" s="11" t="s">
        <v>15</v>
      </c>
      <c r="W6" s="9" t="s">
        <v>13</v>
      </c>
      <c r="X6" s="10" t="s">
        <v>14</v>
      </c>
      <c r="Y6" s="11" t="s">
        <v>15</v>
      </c>
      <c r="Z6" s="9" t="s">
        <v>13</v>
      </c>
      <c r="AA6" s="10" t="s">
        <v>14</v>
      </c>
      <c r="AB6" s="11" t="s">
        <v>15</v>
      </c>
      <c r="AC6" s="10" t="s">
        <v>13</v>
      </c>
      <c r="AD6" s="10" t="s">
        <v>14</v>
      </c>
      <c r="AE6" s="10" t="s">
        <v>15</v>
      </c>
      <c r="AF6" s="9" t="s">
        <v>13</v>
      </c>
      <c r="AG6" s="10" t="s">
        <v>14</v>
      </c>
      <c r="AH6" s="11" t="s">
        <v>15</v>
      </c>
      <c r="AI6" s="10" t="s">
        <v>13</v>
      </c>
      <c r="AJ6" s="10" t="s">
        <v>14</v>
      </c>
      <c r="AK6" s="10" t="s">
        <v>15</v>
      </c>
      <c r="AL6" s="50" t="s">
        <v>13</v>
      </c>
      <c r="AM6" s="51" t="s">
        <v>14</v>
      </c>
      <c r="AN6" s="52" t="s">
        <v>15</v>
      </c>
    </row>
    <row r="7" spans="1:40" x14ac:dyDescent="0.25">
      <c r="A7" s="14" t="s">
        <v>25</v>
      </c>
      <c r="B7" s="3">
        <v>110</v>
      </c>
      <c r="C7" s="4">
        <v>0</v>
      </c>
      <c r="D7" s="5">
        <v>0</v>
      </c>
      <c r="E7" s="3">
        <v>287</v>
      </c>
      <c r="F7" s="4">
        <v>5</v>
      </c>
      <c r="G7" s="5">
        <v>1.7421602787456445E-2</v>
      </c>
      <c r="H7" s="3">
        <v>380</v>
      </c>
      <c r="I7" s="4">
        <v>9</v>
      </c>
      <c r="J7" s="5">
        <v>2.368421052631579E-2</v>
      </c>
      <c r="K7" s="3">
        <v>423</v>
      </c>
      <c r="L7" s="4">
        <v>10</v>
      </c>
      <c r="M7" s="5">
        <v>2.3640661938534278E-2</v>
      </c>
      <c r="N7" s="3"/>
      <c r="O7" s="4"/>
      <c r="P7" s="5"/>
      <c r="Q7" s="3"/>
      <c r="R7" s="4"/>
      <c r="S7" s="5"/>
      <c r="T7" s="3"/>
      <c r="U7" s="4"/>
      <c r="V7" s="5"/>
      <c r="Y7" s="19"/>
      <c r="Z7" s="20"/>
      <c r="AA7" s="2"/>
      <c r="AB7" s="5"/>
      <c r="AC7" s="37"/>
      <c r="AD7" s="37"/>
      <c r="AE7" s="19"/>
      <c r="AF7" s="36"/>
      <c r="AG7" s="37"/>
      <c r="AH7" s="5"/>
      <c r="AI7" s="37"/>
      <c r="AJ7" s="37"/>
      <c r="AK7" s="19"/>
      <c r="AL7" s="3">
        <f>B7+E7+H7+K7+N7+Q7+T7+W7+Z7+AC7+AF7+AI7</f>
        <v>1200</v>
      </c>
      <c r="AM7" s="4">
        <f>C7+F7+I7+L7+O7+R7+U7+X7+AA7+AD7+AG7+AJ7</f>
        <v>24</v>
      </c>
      <c r="AN7" s="5">
        <f>IFERROR(AM7/AL7,0)</f>
        <v>0.02</v>
      </c>
    </row>
    <row r="8" spans="1:40" x14ac:dyDescent="0.25">
      <c r="A8" s="14" t="s">
        <v>28</v>
      </c>
      <c r="B8" s="3">
        <v>29</v>
      </c>
      <c r="C8" s="4">
        <v>2</v>
      </c>
      <c r="D8" s="5">
        <v>6.8965517241379309E-2</v>
      </c>
      <c r="E8" s="3">
        <v>54</v>
      </c>
      <c r="F8" s="4">
        <v>3</v>
      </c>
      <c r="G8" s="5">
        <v>5.5555555555555552E-2</v>
      </c>
      <c r="H8" s="3">
        <v>76</v>
      </c>
      <c r="I8" s="4">
        <v>7</v>
      </c>
      <c r="J8" s="5">
        <v>9.2105263157894732E-2</v>
      </c>
      <c r="K8" s="3">
        <v>150</v>
      </c>
      <c r="L8" s="4">
        <v>11</v>
      </c>
      <c r="M8" s="5">
        <v>7.3333333333333334E-2</v>
      </c>
      <c r="N8" s="3"/>
      <c r="O8" s="4"/>
      <c r="P8" s="5"/>
      <c r="Q8" s="3"/>
      <c r="R8" s="4"/>
      <c r="S8" s="5"/>
      <c r="T8" s="3"/>
      <c r="U8" s="4"/>
      <c r="V8" s="5"/>
      <c r="Y8" s="19"/>
      <c r="Z8" s="20"/>
      <c r="AA8" s="2"/>
      <c r="AB8" s="5"/>
      <c r="AC8" s="37"/>
      <c r="AD8" s="37"/>
      <c r="AE8" s="19"/>
      <c r="AF8" s="36"/>
      <c r="AG8" s="37"/>
      <c r="AH8" s="5"/>
      <c r="AI8" s="37"/>
      <c r="AJ8" s="37"/>
      <c r="AK8" s="19"/>
      <c r="AL8" s="3">
        <f t="shared" ref="AL8:AL19" si="0">B8+E8+H8+K8+N8+Q8+T8+W8+Z8+AC8+AF8+AI8</f>
        <v>309</v>
      </c>
      <c r="AM8" s="4">
        <f t="shared" ref="AM8:AM19" si="1">C8+F8+I8+L8+O8+R8+U8+X8+AA8+AD8+AG8+AJ8</f>
        <v>23</v>
      </c>
      <c r="AN8" s="5">
        <f t="shared" ref="AN8:AN19" si="2">IFERROR(AM8/AL8,0)</f>
        <v>7.4433656957928807E-2</v>
      </c>
    </row>
    <row r="9" spans="1:40" x14ac:dyDescent="0.25">
      <c r="A9" s="14" t="s">
        <v>32</v>
      </c>
      <c r="B9" s="3">
        <v>4</v>
      </c>
      <c r="C9" s="4">
        <v>0</v>
      </c>
      <c r="D9" s="5">
        <v>0</v>
      </c>
      <c r="E9" s="3">
        <v>7</v>
      </c>
      <c r="F9" s="4">
        <v>0</v>
      </c>
      <c r="G9" s="5">
        <v>0</v>
      </c>
      <c r="H9" s="3">
        <v>15</v>
      </c>
      <c r="I9" s="4">
        <v>0</v>
      </c>
      <c r="J9" s="5">
        <v>0</v>
      </c>
      <c r="K9" s="3">
        <v>15</v>
      </c>
      <c r="L9" s="4">
        <v>0</v>
      </c>
      <c r="M9" s="5">
        <v>0</v>
      </c>
      <c r="N9" s="3"/>
      <c r="O9" s="4"/>
      <c r="P9" s="5"/>
      <c r="Q9" s="3"/>
      <c r="R9" s="4"/>
      <c r="S9" s="5"/>
      <c r="T9" s="3"/>
      <c r="U9" s="4"/>
      <c r="V9" s="5"/>
      <c r="Y9" s="19"/>
      <c r="Z9" s="20"/>
      <c r="AA9" s="2"/>
      <c r="AB9" s="5"/>
      <c r="AC9" s="37"/>
      <c r="AD9" s="37"/>
      <c r="AE9" s="19"/>
      <c r="AF9" s="36"/>
      <c r="AG9" s="37"/>
      <c r="AH9" s="5"/>
      <c r="AI9" s="37"/>
      <c r="AJ9" s="37"/>
      <c r="AK9" s="19"/>
      <c r="AL9" s="3">
        <f t="shared" si="0"/>
        <v>41</v>
      </c>
      <c r="AM9" s="4">
        <f t="shared" si="1"/>
        <v>0</v>
      </c>
      <c r="AN9" s="5">
        <f t="shared" si="2"/>
        <v>0</v>
      </c>
    </row>
    <row r="10" spans="1:40" x14ac:dyDescent="0.25">
      <c r="A10" s="14" t="s">
        <v>26</v>
      </c>
      <c r="B10" s="3">
        <v>27</v>
      </c>
      <c r="C10" s="4">
        <v>0</v>
      </c>
      <c r="D10" s="5">
        <v>0</v>
      </c>
      <c r="E10" s="3">
        <v>36</v>
      </c>
      <c r="F10" s="4">
        <v>0</v>
      </c>
      <c r="G10" s="5">
        <v>0</v>
      </c>
      <c r="H10" s="3">
        <v>59</v>
      </c>
      <c r="I10" s="4">
        <v>1</v>
      </c>
      <c r="J10" s="5">
        <v>1.6949152542372881E-2</v>
      </c>
      <c r="K10" s="3">
        <v>80</v>
      </c>
      <c r="L10" s="4">
        <v>1</v>
      </c>
      <c r="M10" s="5">
        <v>1.2500000000000001E-2</v>
      </c>
      <c r="N10" s="3"/>
      <c r="O10" s="4"/>
      <c r="P10" s="5"/>
      <c r="Q10" s="3"/>
      <c r="R10" s="4"/>
      <c r="S10" s="5"/>
      <c r="T10" s="3"/>
      <c r="U10" s="4"/>
      <c r="V10" s="5"/>
      <c r="Y10" s="19"/>
      <c r="Z10" s="20"/>
      <c r="AA10" s="2"/>
      <c r="AB10" s="5"/>
      <c r="AC10" s="37"/>
      <c r="AD10" s="37"/>
      <c r="AE10" s="19"/>
      <c r="AF10" s="36"/>
      <c r="AG10" s="37"/>
      <c r="AH10" s="5"/>
      <c r="AI10" s="37"/>
      <c r="AJ10" s="37"/>
      <c r="AK10" s="19"/>
      <c r="AL10" s="3">
        <f t="shared" si="0"/>
        <v>202</v>
      </c>
      <c r="AM10" s="4">
        <f t="shared" si="1"/>
        <v>2</v>
      </c>
      <c r="AN10" s="5">
        <f t="shared" si="2"/>
        <v>9.9009900990099011E-3</v>
      </c>
    </row>
    <row r="11" spans="1:40" x14ac:dyDescent="0.25">
      <c r="A11" s="14" t="s">
        <v>24</v>
      </c>
      <c r="B11" s="3">
        <v>22</v>
      </c>
      <c r="C11" s="4">
        <v>2</v>
      </c>
      <c r="D11" s="5">
        <v>9.0909090909090912E-2</v>
      </c>
      <c r="E11" s="3">
        <v>75</v>
      </c>
      <c r="F11" s="4">
        <v>5</v>
      </c>
      <c r="G11" s="5">
        <v>6.6666666666666666E-2</v>
      </c>
      <c r="H11" s="3">
        <v>93</v>
      </c>
      <c r="I11" s="4">
        <v>5</v>
      </c>
      <c r="J11" s="5">
        <v>5.3763440860215055E-2</v>
      </c>
      <c r="K11" s="3">
        <v>110</v>
      </c>
      <c r="L11" s="4">
        <v>6</v>
      </c>
      <c r="M11" s="5">
        <v>5.4545454545454543E-2</v>
      </c>
      <c r="N11" s="3"/>
      <c r="O11" s="4"/>
      <c r="P11" s="5"/>
      <c r="Q11" s="3"/>
      <c r="R11" s="4"/>
      <c r="S11" s="5"/>
      <c r="T11" s="3"/>
      <c r="U11" s="4"/>
      <c r="V11" s="5"/>
      <c r="Y11" s="19"/>
      <c r="Z11" s="20"/>
      <c r="AA11" s="2"/>
      <c r="AB11" s="5"/>
      <c r="AC11" s="37"/>
      <c r="AD11" s="37"/>
      <c r="AE11" s="19"/>
      <c r="AF11" s="36"/>
      <c r="AG11" s="37"/>
      <c r="AH11" s="5"/>
      <c r="AI11" s="37"/>
      <c r="AJ11" s="37"/>
      <c r="AK11" s="19"/>
      <c r="AL11" s="3">
        <f t="shared" si="0"/>
        <v>300</v>
      </c>
      <c r="AM11" s="4">
        <f t="shared" si="1"/>
        <v>18</v>
      </c>
      <c r="AN11" s="5">
        <f t="shared" si="2"/>
        <v>0.06</v>
      </c>
    </row>
    <row r="12" spans="1:40" x14ac:dyDescent="0.25">
      <c r="A12" s="14" t="s">
        <v>35</v>
      </c>
      <c r="B12" s="3">
        <v>3</v>
      </c>
      <c r="C12" s="4">
        <v>0</v>
      </c>
      <c r="D12" s="5">
        <v>0</v>
      </c>
      <c r="E12" s="3">
        <v>7</v>
      </c>
      <c r="F12" s="4">
        <v>0</v>
      </c>
      <c r="G12" s="5">
        <v>0</v>
      </c>
      <c r="H12" s="3">
        <v>7</v>
      </c>
      <c r="I12" s="4">
        <v>0</v>
      </c>
      <c r="J12" s="5">
        <v>0</v>
      </c>
      <c r="K12" s="3">
        <v>8</v>
      </c>
      <c r="L12" s="4">
        <v>0</v>
      </c>
      <c r="M12" s="5">
        <v>0</v>
      </c>
      <c r="N12" s="3"/>
      <c r="O12" s="4"/>
      <c r="P12" s="5"/>
      <c r="Q12" s="3"/>
      <c r="R12" s="4"/>
      <c r="S12" s="5"/>
      <c r="T12" s="3"/>
      <c r="U12" s="4"/>
      <c r="V12" s="5"/>
      <c r="Y12" s="19"/>
      <c r="Z12" s="20"/>
      <c r="AA12" s="2"/>
      <c r="AB12" s="5"/>
      <c r="AC12" s="37"/>
      <c r="AD12" s="37"/>
      <c r="AE12" s="19"/>
      <c r="AF12" s="36"/>
      <c r="AG12" s="37"/>
      <c r="AH12" s="5"/>
      <c r="AI12" s="37"/>
      <c r="AJ12" s="37"/>
      <c r="AK12" s="19"/>
      <c r="AL12" s="3">
        <f t="shared" si="0"/>
        <v>25</v>
      </c>
      <c r="AM12" s="4">
        <f t="shared" si="1"/>
        <v>0</v>
      </c>
      <c r="AN12" s="5">
        <f t="shared" si="2"/>
        <v>0</v>
      </c>
    </row>
    <row r="13" spans="1:40" x14ac:dyDescent="0.25">
      <c r="A13" s="14" t="s">
        <v>36</v>
      </c>
      <c r="B13" s="3">
        <v>0</v>
      </c>
      <c r="C13" s="4">
        <v>0</v>
      </c>
      <c r="D13" s="5">
        <v>0</v>
      </c>
      <c r="E13" s="3">
        <v>3</v>
      </c>
      <c r="F13" s="4">
        <v>0</v>
      </c>
      <c r="G13" s="5">
        <v>0</v>
      </c>
      <c r="H13" s="3">
        <v>4</v>
      </c>
      <c r="I13" s="4">
        <v>0</v>
      </c>
      <c r="J13" s="5">
        <v>0</v>
      </c>
      <c r="K13" s="3">
        <v>4</v>
      </c>
      <c r="L13" s="4">
        <v>0</v>
      </c>
      <c r="M13" s="5">
        <v>0</v>
      </c>
      <c r="N13" s="3"/>
      <c r="O13" s="4"/>
      <c r="P13" s="5"/>
      <c r="Q13" s="3"/>
      <c r="R13" s="4"/>
      <c r="S13" s="5"/>
      <c r="T13" s="3"/>
      <c r="U13" s="4"/>
      <c r="V13" s="5"/>
      <c r="Y13" s="19"/>
      <c r="Z13" s="20"/>
      <c r="AA13" s="2"/>
      <c r="AB13" s="5"/>
      <c r="AC13" s="37"/>
      <c r="AD13" s="37"/>
      <c r="AE13" s="19"/>
      <c r="AF13" s="36"/>
      <c r="AG13" s="37"/>
      <c r="AH13" s="5"/>
      <c r="AI13" s="37"/>
      <c r="AJ13" s="37"/>
      <c r="AK13" s="19"/>
      <c r="AL13" s="3">
        <f t="shared" si="0"/>
        <v>11</v>
      </c>
      <c r="AM13" s="4">
        <f t="shared" si="1"/>
        <v>0</v>
      </c>
      <c r="AN13" s="5">
        <f t="shared" si="2"/>
        <v>0</v>
      </c>
    </row>
    <row r="14" spans="1:40" x14ac:dyDescent="0.25">
      <c r="A14" s="14" t="s">
        <v>31</v>
      </c>
      <c r="B14" s="3">
        <v>0</v>
      </c>
      <c r="C14" s="4">
        <v>0</v>
      </c>
      <c r="D14" s="5">
        <v>0</v>
      </c>
      <c r="E14" s="3">
        <v>2</v>
      </c>
      <c r="F14" s="4">
        <v>0</v>
      </c>
      <c r="G14" s="5">
        <v>0</v>
      </c>
      <c r="H14" s="3">
        <v>2</v>
      </c>
      <c r="I14" s="4">
        <v>0</v>
      </c>
      <c r="J14" s="5">
        <v>0</v>
      </c>
      <c r="K14" s="3">
        <v>3</v>
      </c>
      <c r="L14" s="4">
        <v>0</v>
      </c>
      <c r="M14" s="5">
        <v>0</v>
      </c>
      <c r="N14" s="3"/>
      <c r="O14" s="4"/>
      <c r="P14" s="5"/>
      <c r="Q14" s="3"/>
      <c r="R14" s="4"/>
      <c r="S14" s="5"/>
      <c r="T14" s="3"/>
      <c r="U14" s="4"/>
      <c r="V14" s="5"/>
      <c r="Y14" s="19"/>
      <c r="Z14" s="20"/>
      <c r="AA14" s="2"/>
      <c r="AB14" s="5"/>
      <c r="AC14" s="37"/>
      <c r="AD14" s="37"/>
      <c r="AE14" s="19"/>
      <c r="AF14" s="36"/>
      <c r="AG14" s="37"/>
      <c r="AH14" s="5"/>
      <c r="AI14" s="37"/>
      <c r="AJ14" s="37"/>
      <c r="AK14" s="19"/>
      <c r="AL14" s="3">
        <f t="shared" si="0"/>
        <v>7</v>
      </c>
      <c r="AM14" s="4">
        <f t="shared" si="1"/>
        <v>0</v>
      </c>
      <c r="AN14" s="5">
        <f t="shared" si="2"/>
        <v>0</v>
      </c>
    </row>
    <row r="15" spans="1:40" x14ac:dyDescent="0.25">
      <c r="A15" s="14" t="s">
        <v>30</v>
      </c>
      <c r="B15" s="3">
        <v>36</v>
      </c>
      <c r="C15" s="4">
        <v>4</v>
      </c>
      <c r="D15" s="5">
        <v>0.1111111111111111</v>
      </c>
      <c r="E15" s="3">
        <v>74</v>
      </c>
      <c r="F15" s="4">
        <v>16</v>
      </c>
      <c r="G15" s="5">
        <v>0.21621621621621623</v>
      </c>
      <c r="H15" s="3">
        <v>88</v>
      </c>
      <c r="I15" s="4">
        <v>19</v>
      </c>
      <c r="J15" s="5">
        <v>0.21590909090909091</v>
      </c>
      <c r="K15" s="3">
        <v>92</v>
      </c>
      <c r="L15" s="4">
        <v>20</v>
      </c>
      <c r="M15" s="5">
        <v>0.21739130434782608</v>
      </c>
      <c r="N15" s="3"/>
      <c r="O15" s="4"/>
      <c r="P15" s="5"/>
      <c r="Q15" s="3"/>
      <c r="R15" s="4"/>
      <c r="S15" s="5"/>
      <c r="T15" s="3"/>
      <c r="U15" s="4"/>
      <c r="V15" s="5"/>
      <c r="Y15" s="19"/>
      <c r="Z15" s="20"/>
      <c r="AA15" s="2"/>
      <c r="AB15" s="5"/>
      <c r="AC15" s="37"/>
      <c r="AD15" s="37"/>
      <c r="AE15" s="19"/>
      <c r="AF15" s="36"/>
      <c r="AG15" s="37"/>
      <c r="AH15" s="5"/>
      <c r="AI15" s="37"/>
      <c r="AJ15" s="37"/>
      <c r="AK15" s="19"/>
      <c r="AL15" s="3">
        <f t="shared" si="0"/>
        <v>290</v>
      </c>
      <c r="AM15" s="4">
        <f t="shared" si="1"/>
        <v>59</v>
      </c>
      <c r="AN15" s="5">
        <f t="shared" si="2"/>
        <v>0.20344827586206896</v>
      </c>
    </row>
    <row r="16" spans="1:40" x14ac:dyDescent="0.25">
      <c r="A16" s="14" t="s">
        <v>29</v>
      </c>
      <c r="B16" s="3">
        <v>16</v>
      </c>
      <c r="C16" s="4">
        <v>0</v>
      </c>
      <c r="D16" s="5">
        <v>0</v>
      </c>
      <c r="E16" s="3">
        <v>17</v>
      </c>
      <c r="F16" s="4">
        <v>1</v>
      </c>
      <c r="G16" s="5">
        <v>5.8823529411764705E-2</v>
      </c>
      <c r="H16" s="3">
        <v>30</v>
      </c>
      <c r="I16" s="4">
        <v>1</v>
      </c>
      <c r="J16" s="5">
        <v>3.3333333333333333E-2</v>
      </c>
      <c r="K16" s="3">
        <v>86</v>
      </c>
      <c r="L16" s="4">
        <v>1</v>
      </c>
      <c r="M16" s="5">
        <v>1.1627906976744186E-2</v>
      </c>
      <c r="N16" s="3"/>
      <c r="O16" s="4"/>
      <c r="P16" s="5"/>
      <c r="Q16" s="3"/>
      <c r="R16" s="4"/>
      <c r="S16" s="5"/>
      <c r="T16" s="3"/>
      <c r="U16" s="4"/>
      <c r="V16" s="5"/>
      <c r="Y16" s="19"/>
      <c r="Z16" s="20"/>
      <c r="AA16" s="2"/>
      <c r="AB16" s="5"/>
      <c r="AC16" s="37"/>
      <c r="AD16" s="37"/>
      <c r="AE16" s="19"/>
      <c r="AF16" s="36"/>
      <c r="AG16" s="37"/>
      <c r="AH16" s="5"/>
      <c r="AI16" s="37"/>
      <c r="AJ16" s="37"/>
      <c r="AK16" s="19"/>
      <c r="AL16" s="3">
        <f t="shared" si="0"/>
        <v>149</v>
      </c>
      <c r="AM16" s="4">
        <f t="shared" si="1"/>
        <v>3</v>
      </c>
      <c r="AN16" s="5">
        <f t="shared" si="2"/>
        <v>2.0134228187919462E-2</v>
      </c>
    </row>
    <row r="17" spans="1:40" x14ac:dyDescent="0.25">
      <c r="A17" s="14" t="s">
        <v>33</v>
      </c>
      <c r="B17" s="3">
        <v>0</v>
      </c>
      <c r="C17" s="4">
        <v>0</v>
      </c>
      <c r="D17" s="5">
        <v>0</v>
      </c>
      <c r="E17" s="3">
        <v>1</v>
      </c>
      <c r="F17" s="4">
        <v>0</v>
      </c>
      <c r="G17" s="5">
        <v>0</v>
      </c>
      <c r="H17" s="3">
        <v>3</v>
      </c>
      <c r="I17" s="4">
        <v>0</v>
      </c>
      <c r="J17" s="5">
        <v>0</v>
      </c>
      <c r="K17" s="3">
        <v>5</v>
      </c>
      <c r="L17" s="4">
        <v>0</v>
      </c>
      <c r="M17" s="5">
        <v>0</v>
      </c>
      <c r="N17" s="3"/>
      <c r="O17" s="4"/>
      <c r="P17" s="5"/>
      <c r="Q17" s="3"/>
      <c r="R17" s="4"/>
      <c r="S17" s="5"/>
      <c r="T17" s="3"/>
      <c r="U17" s="4"/>
      <c r="V17" s="5"/>
      <c r="Y17" s="19"/>
      <c r="Z17" s="20"/>
      <c r="AA17" s="2"/>
      <c r="AB17" s="5"/>
      <c r="AC17" s="37"/>
      <c r="AD17" s="37"/>
      <c r="AE17" s="19"/>
      <c r="AF17" s="36"/>
      <c r="AG17" s="37"/>
      <c r="AH17" s="5"/>
      <c r="AI17" s="37"/>
      <c r="AJ17" s="37"/>
      <c r="AK17" s="19"/>
      <c r="AL17" s="3">
        <f t="shared" si="0"/>
        <v>9</v>
      </c>
      <c r="AM17" s="4">
        <f t="shared" si="1"/>
        <v>0</v>
      </c>
      <c r="AN17" s="5">
        <f t="shared" si="2"/>
        <v>0</v>
      </c>
    </row>
    <row r="18" spans="1:40" x14ac:dyDescent="0.25">
      <c r="A18" s="14" t="s">
        <v>34</v>
      </c>
      <c r="B18" s="3">
        <v>11</v>
      </c>
      <c r="C18" s="4">
        <v>0</v>
      </c>
      <c r="D18" s="5">
        <v>0</v>
      </c>
      <c r="E18" s="3">
        <v>33</v>
      </c>
      <c r="F18" s="4">
        <v>0</v>
      </c>
      <c r="G18" s="5">
        <v>0</v>
      </c>
      <c r="H18" s="3">
        <v>39</v>
      </c>
      <c r="I18" s="4">
        <v>0</v>
      </c>
      <c r="J18" s="5">
        <v>0</v>
      </c>
      <c r="K18" s="3">
        <v>45</v>
      </c>
      <c r="L18" s="4">
        <v>0</v>
      </c>
      <c r="M18" s="5">
        <v>0</v>
      </c>
      <c r="N18" s="3"/>
      <c r="O18" s="4"/>
      <c r="P18" s="5"/>
      <c r="Q18" s="3"/>
      <c r="R18" s="4"/>
      <c r="S18" s="5"/>
      <c r="T18" s="3"/>
      <c r="U18" s="4"/>
      <c r="V18" s="5"/>
      <c r="Y18" s="19"/>
      <c r="Z18" s="20"/>
      <c r="AA18" s="2"/>
      <c r="AB18" s="5"/>
      <c r="AC18" s="37"/>
      <c r="AD18" s="37"/>
      <c r="AE18" s="19"/>
      <c r="AF18" s="36"/>
      <c r="AG18" s="37"/>
      <c r="AH18" s="5"/>
      <c r="AI18" s="37"/>
      <c r="AJ18" s="37"/>
      <c r="AK18" s="19"/>
      <c r="AL18" s="3">
        <f t="shared" si="0"/>
        <v>128</v>
      </c>
      <c r="AM18" s="4">
        <f t="shared" si="1"/>
        <v>0</v>
      </c>
      <c r="AN18" s="5">
        <f t="shared" si="2"/>
        <v>0</v>
      </c>
    </row>
    <row r="19" spans="1:40" ht="15.75" thickBot="1" x14ac:dyDescent="0.3">
      <c r="A19" s="35" t="s">
        <v>43</v>
      </c>
      <c r="B19" s="6">
        <v>258</v>
      </c>
      <c r="C19" s="7">
        <v>8</v>
      </c>
      <c r="D19" s="8">
        <v>3.1007751937984496E-2</v>
      </c>
      <c r="E19" s="6">
        <v>596</v>
      </c>
      <c r="F19" s="7">
        <v>30</v>
      </c>
      <c r="G19" s="8">
        <v>5.0335570469798654E-2</v>
      </c>
      <c r="H19" s="6">
        <v>796</v>
      </c>
      <c r="I19" s="7">
        <v>42</v>
      </c>
      <c r="J19" s="8">
        <v>5.2763819095477386E-2</v>
      </c>
      <c r="K19" s="6">
        <v>1021</v>
      </c>
      <c r="L19" s="7">
        <v>49</v>
      </c>
      <c r="M19" s="8">
        <v>4.7992164544564155E-2</v>
      </c>
      <c r="N19" s="6"/>
      <c r="O19" s="7"/>
      <c r="P19" s="8"/>
      <c r="Q19" s="6"/>
      <c r="R19" s="7"/>
      <c r="S19" s="8"/>
      <c r="T19" s="6"/>
      <c r="U19" s="7"/>
      <c r="V19" s="8"/>
      <c r="W19" s="6"/>
      <c r="X19" s="7"/>
      <c r="Y19" s="8"/>
      <c r="Z19" s="6"/>
      <c r="AA19" s="7"/>
      <c r="AB19" s="8"/>
      <c r="AC19" s="6"/>
      <c r="AD19" s="7"/>
      <c r="AE19" s="8"/>
      <c r="AF19" s="6"/>
      <c r="AG19" s="7"/>
      <c r="AH19" s="8"/>
      <c r="AI19" s="6"/>
      <c r="AJ19" s="7"/>
      <c r="AK19" s="8"/>
      <c r="AL19" s="59">
        <f t="shared" si="0"/>
        <v>2671</v>
      </c>
      <c r="AM19" s="60">
        <f t="shared" si="1"/>
        <v>129</v>
      </c>
      <c r="AN19" s="61">
        <f t="shared" si="2"/>
        <v>4.8296518157993261E-2</v>
      </c>
    </row>
  </sheetData>
  <mergeCells count="13">
    <mergeCell ref="Z5:AB5"/>
    <mergeCell ref="AC5:AE5"/>
    <mergeCell ref="AF5:AH5"/>
    <mergeCell ref="AI5:AK5"/>
    <mergeCell ref="AL5:AN5"/>
    <mergeCell ref="W5:Y5"/>
    <mergeCell ref="Q5:S5"/>
    <mergeCell ref="T5:V5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6F7AB-947B-4E19-8AE5-445423BC1761}">
  <dimension ref="A1:AN7"/>
  <sheetViews>
    <sheetView workbookViewId="0">
      <selection activeCell="A3" sqref="A3"/>
    </sheetView>
  </sheetViews>
  <sheetFormatPr baseColWidth="10" defaultRowHeight="15" x14ac:dyDescent="0.25"/>
  <cols>
    <col min="1" max="1" width="47.140625" customWidth="1"/>
    <col min="2" max="3" width="6" style="2" customWidth="1"/>
    <col min="4" max="4" width="9.85546875" style="2" customWidth="1"/>
    <col min="5" max="6" width="6" style="2" customWidth="1"/>
    <col min="7" max="7" width="11" style="2" customWidth="1"/>
    <col min="8" max="9" width="6" style="2" customWidth="1"/>
    <col min="10" max="10" width="11.5703125" style="2" customWidth="1"/>
    <col min="11" max="12" width="6" style="2" customWidth="1"/>
    <col min="13" max="13" width="10.7109375" style="2" customWidth="1"/>
    <col min="14" max="15" width="6" style="2" hidden="1" customWidth="1"/>
    <col min="16" max="16" width="10" style="2" hidden="1" customWidth="1"/>
    <col min="17" max="18" width="6" style="2" hidden="1" customWidth="1"/>
    <col min="19" max="19" width="10.7109375" style="2" hidden="1" customWidth="1"/>
    <col min="20" max="21" width="6" style="2" hidden="1" customWidth="1"/>
    <col min="22" max="25" width="11.7109375" style="2" hidden="1" customWidth="1"/>
    <col min="26" max="37" width="11.42578125" hidden="1" customWidth="1"/>
  </cols>
  <sheetData>
    <row r="1" spans="1:40" ht="15.75" x14ac:dyDescent="0.25">
      <c r="A1" s="44" t="s">
        <v>92</v>
      </c>
    </row>
    <row r="2" spans="1:40" ht="15.75" x14ac:dyDescent="0.25">
      <c r="A2" s="1" t="s">
        <v>49</v>
      </c>
    </row>
    <row r="3" spans="1:40" ht="15.75" x14ac:dyDescent="0.25">
      <c r="A3" s="15"/>
    </row>
    <row r="4" spans="1:40" ht="15.75" thickBot="1" x14ac:dyDescent="0.3"/>
    <row r="5" spans="1:40" ht="15.75" thickBot="1" x14ac:dyDescent="0.3">
      <c r="B5" s="119" t="s">
        <v>6</v>
      </c>
      <c r="C5" s="120"/>
      <c r="D5" s="121"/>
      <c r="E5" s="119" t="s">
        <v>7</v>
      </c>
      <c r="F5" s="120"/>
      <c r="G5" s="121"/>
      <c r="H5" s="119" t="s">
        <v>8</v>
      </c>
      <c r="I5" s="120"/>
      <c r="J5" s="121"/>
      <c r="K5" s="119" t="s">
        <v>9</v>
      </c>
      <c r="L5" s="120"/>
      <c r="M5" s="121"/>
      <c r="N5" s="119" t="s">
        <v>10</v>
      </c>
      <c r="O5" s="120"/>
      <c r="P5" s="121"/>
      <c r="Q5" s="119" t="s">
        <v>11</v>
      </c>
      <c r="R5" s="120"/>
      <c r="S5" s="121"/>
      <c r="T5" s="119" t="s">
        <v>12</v>
      </c>
      <c r="U5" s="120"/>
      <c r="V5" s="121"/>
      <c r="W5" s="119" t="s">
        <v>38</v>
      </c>
      <c r="X5" s="120"/>
      <c r="Y5" s="121"/>
      <c r="Z5" s="119" t="s">
        <v>39</v>
      </c>
      <c r="AA5" s="120"/>
      <c r="AB5" s="121"/>
      <c r="AC5" s="120" t="s">
        <v>40</v>
      </c>
      <c r="AD5" s="120"/>
      <c r="AE5" s="120"/>
      <c r="AF5" s="119" t="s">
        <v>41</v>
      </c>
      <c r="AG5" s="120"/>
      <c r="AH5" s="121"/>
      <c r="AI5" s="120" t="s">
        <v>42</v>
      </c>
      <c r="AJ5" s="120"/>
      <c r="AK5" s="120"/>
      <c r="AL5" s="124" t="s">
        <v>16</v>
      </c>
      <c r="AM5" s="122"/>
      <c r="AN5" s="123"/>
    </row>
    <row r="6" spans="1:40" s="12" customFormat="1" ht="30" x14ac:dyDescent="0.25">
      <c r="A6" s="13" t="s">
        <v>0</v>
      </c>
      <c r="B6" s="9" t="s">
        <v>13</v>
      </c>
      <c r="C6" s="10" t="s">
        <v>14</v>
      </c>
      <c r="D6" s="11" t="s">
        <v>15</v>
      </c>
      <c r="E6" s="9" t="s">
        <v>13</v>
      </c>
      <c r="F6" s="10" t="s">
        <v>14</v>
      </c>
      <c r="G6" s="11" t="s">
        <v>15</v>
      </c>
      <c r="H6" s="9" t="s">
        <v>13</v>
      </c>
      <c r="I6" s="10" t="s">
        <v>14</v>
      </c>
      <c r="J6" s="11" t="s">
        <v>15</v>
      </c>
      <c r="K6" s="9" t="s">
        <v>13</v>
      </c>
      <c r="L6" s="10" t="s">
        <v>14</v>
      </c>
      <c r="M6" s="11" t="s">
        <v>15</v>
      </c>
      <c r="N6" s="9" t="s">
        <v>13</v>
      </c>
      <c r="O6" s="10" t="s">
        <v>14</v>
      </c>
      <c r="P6" s="11" t="s">
        <v>15</v>
      </c>
      <c r="Q6" s="9" t="s">
        <v>13</v>
      </c>
      <c r="R6" s="10" t="s">
        <v>14</v>
      </c>
      <c r="S6" s="11" t="s">
        <v>15</v>
      </c>
      <c r="T6" s="9" t="s">
        <v>13</v>
      </c>
      <c r="U6" s="10" t="s">
        <v>14</v>
      </c>
      <c r="V6" s="11" t="s">
        <v>15</v>
      </c>
      <c r="W6" s="9" t="s">
        <v>13</v>
      </c>
      <c r="X6" s="10" t="s">
        <v>14</v>
      </c>
      <c r="Y6" s="11" t="s">
        <v>15</v>
      </c>
      <c r="Z6" s="9" t="s">
        <v>13</v>
      </c>
      <c r="AA6" s="10" t="s">
        <v>14</v>
      </c>
      <c r="AB6" s="11" t="s">
        <v>15</v>
      </c>
      <c r="AC6" s="10" t="s">
        <v>13</v>
      </c>
      <c r="AD6" s="10" t="s">
        <v>14</v>
      </c>
      <c r="AE6" s="10" t="s">
        <v>15</v>
      </c>
      <c r="AF6" s="9" t="s">
        <v>13</v>
      </c>
      <c r="AG6" s="10" t="s">
        <v>14</v>
      </c>
      <c r="AH6" s="11" t="s">
        <v>15</v>
      </c>
      <c r="AI6" s="10" t="s">
        <v>13</v>
      </c>
      <c r="AJ6" s="10" t="s">
        <v>14</v>
      </c>
      <c r="AK6" s="10" t="s">
        <v>15</v>
      </c>
      <c r="AL6" s="50" t="s">
        <v>13</v>
      </c>
      <c r="AM6" s="51" t="s">
        <v>14</v>
      </c>
      <c r="AN6" s="52" t="s">
        <v>15</v>
      </c>
    </row>
    <row r="7" spans="1:40" x14ac:dyDescent="0.25">
      <c r="A7" s="14" t="s">
        <v>25</v>
      </c>
      <c r="B7" s="3">
        <v>3</v>
      </c>
      <c r="C7" s="4">
        <v>1</v>
      </c>
      <c r="D7" s="5">
        <v>0.33333333333333331</v>
      </c>
      <c r="E7" s="3">
        <v>3</v>
      </c>
      <c r="F7" s="4">
        <v>0</v>
      </c>
      <c r="G7" s="5">
        <v>0</v>
      </c>
      <c r="H7" s="3">
        <v>2</v>
      </c>
      <c r="I7" s="4">
        <v>2</v>
      </c>
      <c r="J7" s="5">
        <v>1</v>
      </c>
      <c r="K7" s="3">
        <v>4</v>
      </c>
      <c r="L7" s="4">
        <v>0</v>
      </c>
      <c r="M7" s="5">
        <v>0</v>
      </c>
      <c r="N7" s="3"/>
      <c r="O7" s="4"/>
      <c r="P7" s="5"/>
      <c r="Q7" s="3"/>
      <c r="R7" s="4"/>
      <c r="S7" s="5"/>
      <c r="T7" s="3"/>
      <c r="U7" s="4"/>
      <c r="V7" s="5"/>
      <c r="Y7" s="19"/>
      <c r="Z7" s="20"/>
      <c r="AA7" s="2"/>
      <c r="AB7" s="5"/>
      <c r="AC7" s="37"/>
      <c r="AD7" s="37"/>
      <c r="AE7" s="19"/>
      <c r="AF7" s="36"/>
      <c r="AG7" s="37"/>
      <c r="AH7" s="5"/>
      <c r="AI7" s="37"/>
      <c r="AJ7" s="37"/>
      <c r="AK7" s="19"/>
      <c r="AL7" s="3">
        <f>B7+E7+H7+K7+N7+Q7+T7+W7+Z7+AC7+AF7+AI7</f>
        <v>12</v>
      </c>
      <c r="AM7" s="4">
        <f>C7+F7+I7+L7+O7+R7+U7+X7+AA7+AD7+AG7+AJ7</f>
        <v>3</v>
      </c>
      <c r="AN7" s="5">
        <f>IFERROR(AM7/AL7,0)</f>
        <v>0.25</v>
      </c>
    </row>
  </sheetData>
  <mergeCells count="13">
    <mergeCell ref="Z5:AB5"/>
    <mergeCell ref="AC5:AE5"/>
    <mergeCell ref="AF5:AH5"/>
    <mergeCell ref="AI5:AK5"/>
    <mergeCell ref="AL5:AN5"/>
    <mergeCell ref="W5:Y5"/>
    <mergeCell ref="Q5:S5"/>
    <mergeCell ref="T5:V5"/>
    <mergeCell ref="B5:D5"/>
    <mergeCell ref="E5:G5"/>
    <mergeCell ref="H5:J5"/>
    <mergeCell ref="K5:M5"/>
    <mergeCell ref="N5:P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4C626-F36F-4364-9730-57D06862D047}">
  <dimension ref="A1:AN13"/>
  <sheetViews>
    <sheetView workbookViewId="0">
      <selection activeCell="K10" sqref="K10:M10"/>
    </sheetView>
  </sheetViews>
  <sheetFormatPr baseColWidth="10" defaultRowHeight="15" x14ac:dyDescent="0.25"/>
  <cols>
    <col min="1" max="1" width="18.7109375" customWidth="1"/>
    <col min="2" max="3" width="6" style="2" customWidth="1"/>
    <col min="4" max="4" width="9.85546875" style="2" customWidth="1"/>
    <col min="5" max="6" width="6" style="2" customWidth="1"/>
    <col min="7" max="7" width="11" style="2" customWidth="1"/>
    <col min="8" max="9" width="6" style="2" customWidth="1"/>
    <col min="10" max="10" width="11.5703125" style="2" customWidth="1"/>
    <col min="11" max="12" width="6" style="2" customWidth="1"/>
    <col min="13" max="13" width="10.7109375" style="2" customWidth="1"/>
    <col min="14" max="15" width="6" style="2" hidden="1" customWidth="1"/>
    <col min="16" max="16" width="10" style="2" hidden="1" customWidth="1"/>
    <col min="17" max="18" width="6" style="2" hidden="1" customWidth="1"/>
    <col min="19" max="19" width="10.7109375" style="2" hidden="1" customWidth="1"/>
    <col min="20" max="21" width="6" style="2" hidden="1" customWidth="1"/>
    <col min="22" max="22" width="11.7109375" style="2" hidden="1" customWidth="1"/>
    <col min="23" max="23" width="6.42578125" style="2" hidden="1" customWidth="1"/>
    <col min="24" max="24" width="7.7109375" style="2" hidden="1" customWidth="1"/>
    <col min="25" max="25" width="11.7109375" style="2" hidden="1" customWidth="1"/>
    <col min="26" max="37" width="11.42578125" hidden="1" customWidth="1"/>
  </cols>
  <sheetData>
    <row r="1" spans="1:40" ht="15.75" x14ac:dyDescent="0.25">
      <c r="A1" s="44" t="s">
        <v>93</v>
      </c>
    </row>
    <row r="2" spans="1:40" ht="15.75" x14ac:dyDescent="0.25">
      <c r="A2" s="1" t="s">
        <v>54</v>
      </c>
    </row>
    <row r="3" spans="1:40" ht="15.75" x14ac:dyDescent="0.25">
      <c r="A3" s="15"/>
    </row>
    <row r="4" spans="1:40" ht="15.75" thickBot="1" x14ac:dyDescent="0.3"/>
    <row r="5" spans="1:40" ht="15.75" thickBot="1" x14ac:dyDescent="0.3">
      <c r="B5" s="119" t="s">
        <v>6</v>
      </c>
      <c r="C5" s="120"/>
      <c r="D5" s="121"/>
      <c r="E5" s="119" t="s">
        <v>7</v>
      </c>
      <c r="F5" s="120"/>
      <c r="G5" s="121"/>
      <c r="H5" s="119" t="s">
        <v>8</v>
      </c>
      <c r="I5" s="120"/>
      <c r="J5" s="121"/>
      <c r="K5" s="119" t="s">
        <v>9</v>
      </c>
      <c r="L5" s="120"/>
      <c r="M5" s="121"/>
      <c r="N5" s="119" t="s">
        <v>10</v>
      </c>
      <c r="O5" s="120"/>
      <c r="P5" s="121"/>
      <c r="Q5" s="119" t="s">
        <v>11</v>
      </c>
      <c r="R5" s="120"/>
      <c r="S5" s="121"/>
      <c r="T5" s="119" t="s">
        <v>12</v>
      </c>
      <c r="U5" s="120"/>
      <c r="V5" s="121"/>
      <c r="W5" s="119" t="s">
        <v>38</v>
      </c>
      <c r="X5" s="120"/>
      <c r="Y5" s="121"/>
      <c r="Z5" s="119" t="s">
        <v>39</v>
      </c>
      <c r="AA5" s="120"/>
      <c r="AB5" s="121"/>
      <c r="AC5" s="120" t="s">
        <v>40</v>
      </c>
      <c r="AD5" s="120"/>
      <c r="AE5" s="120"/>
      <c r="AF5" s="119" t="s">
        <v>41</v>
      </c>
      <c r="AG5" s="120"/>
      <c r="AH5" s="121"/>
      <c r="AI5" s="120" t="s">
        <v>42</v>
      </c>
      <c r="AJ5" s="120"/>
      <c r="AK5" s="120"/>
      <c r="AL5" s="124" t="s">
        <v>16</v>
      </c>
      <c r="AM5" s="122"/>
      <c r="AN5" s="123"/>
    </row>
    <row r="6" spans="1:40" s="12" customFormat="1" ht="30" x14ac:dyDescent="0.25">
      <c r="A6" s="13" t="s">
        <v>0</v>
      </c>
      <c r="B6" s="9" t="s">
        <v>13</v>
      </c>
      <c r="C6" s="10" t="s">
        <v>14</v>
      </c>
      <c r="D6" s="11" t="s">
        <v>15</v>
      </c>
      <c r="E6" s="9" t="s">
        <v>13</v>
      </c>
      <c r="F6" s="10" t="s">
        <v>14</v>
      </c>
      <c r="G6" s="11" t="s">
        <v>15</v>
      </c>
      <c r="H6" s="9" t="s">
        <v>13</v>
      </c>
      <c r="I6" s="10" t="s">
        <v>14</v>
      </c>
      <c r="J6" s="11" t="s">
        <v>15</v>
      </c>
      <c r="K6" s="9" t="s">
        <v>13</v>
      </c>
      <c r="L6" s="10" t="s">
        <v>14</v>
      </c>
      <c r="M6" s="11" t="s">
        <v>15</v>
      </c>
      <c r="N6" s="9" t="s">
        <v>13</v>
      </c>
      <c r="O6" s="10" t="s">
        <v>14</v>
      </c>
      <c r="P6" s="11" t="s">
        <v>15</v>
      </c>
      <c r="Q6" s="9" t="s">
        <v>13</v>
      </c>
      <c r="R6" s="10" t="s">
        <v>14</v>
      </c>
      <c r="S6" s="11" t="s">
        <v>15</v>
      </c>
      <c r="T6" s="9" t="s">
        <v>13</v>
      </c>
      <c r="U6" s="10" t="s">
        <v>14</v>
      </c>
      <c r="V6" s="11" t="s">
        <v>15</v>
      </c>
      <c r="W6" s="9" t="s">
        <v>13</v>
      </c>
      <c r="X6" s="10" t="s">
        <v>14</v>
      </c>
      <c r="Y6" s="11" t="s">
        <v>15</v>
      </c>
      <c r="Z6" s="9" t="s">
        <v>13</v>
      </c>
      <c r="AA6" s="10" t="s">
        <v>14</v>
      </c>
      <c r="AB6" s="11" t="s">
        <v>15</v>
      </c>
      <c r="AC6" s="10" t="s">
        <v>13</v>
      </c>
      <c r="AD6" s="10" t="s">
        <v>14</v>
      </c>
      <c r="AE6" s="10" t="s">
        <v>15</v>
      </c>
      <c r="AF6" s="9" t="s">
        <v>13</v>
      </c>
      <c r="AG6" s="10" t="s">
        <v>14</v>
      </c>
      <c r="AH6" s="11" t="s">
        <v>15</v>
      </c>
      <c r="AI6" s="10" t="s">
        <v>13</v>
      </c>
      <c r="AJ6" s="10" t="s">
        <v>14</v>
      </c>
      <c r="AK6" s="10" t="s">
        <v>15</v>
      </c>
      <c r="AL6" s="50" t="s">
        <v>13</v>
      </c>
      <c r="AM6" s="51" t="s">
        <v>14</v>
      </c>
      <c r="AN6" s="52" t="s">
        <v>15</v>
      </c>
    </row>
    <row r="7" spans="1:40" x14ac:dyDescent="0.25">
      <c r="A7" s="14" t="s">
        <v>1</v>
      </c>
      <c r="B7" s="3">
        <v>2</v>
      </c>
      <c r="C7" s="4">
        <v>1</v>
      </c>
      <c r="D7" s="5">
        <v>0.5</v>
      </c>
      <c r="E7" s="3">
        <v>3</v>
      </c>
      <c r="F7" s="4">
        <v>1</v>
      </c>
      <c r="G7" s="5">
        <v>0.33333333333333331</v>
      </c>
      <c r="H7" s="3">
        <v>3</v>
      </c>
      <c r="I7" s="4">
        <v>1</v>
      </c>
      <c r="J7" s="5">
        <v>0.33333333333333331</v>
      </c>
      <c r="K7" s="3">
        <v>4</v>
      </c>
      <c r="L7" s="4">
        <v>1</v>
      </c>
      <c r="M7" s="5">
        <v>0.25</v>
      </c>
      <c r="N7" s="3"/>
      <c r="O7" s="4"/>
      <c r="P7" s="5"/>
      <c r="Q7" s="3"/>
      <c r="R7" s="4"/>
      <c r="S7" s="5"/>
      <c r="T7" s="3"/>
      <c r="U7" s="4"/>
      <c r="V7" s="5"/>
      <c r="Y7" s="19"/>
      <c r="Z7" s="20"/>
      <c r="AA7" s="2"/>
      <c r="AB7" s="5"/>
      <c r="AC7" s="37"/>
      <c r="AD7" s="37"/>
      <c r="AE7" s="19"/>
      <c r="AF7" s="36"/>
      <c r="AG7" s="37"/>
      <c r="AH7" s="5"/>
      <c r="AI7" s="37"/>
      <c r="AJ7" s="37"/>
      <c r="AK7" s="19"/>
      <c r="AL7" s="3">
        <f>B7+E7+H7+K7+N7+Q7+T7+W7+Z7+AC7+AF7+AI7</f>
        <v>12</v>
      </c>
      <c r="AM7" s="4">
        <f>C7+F7+I7+L7+O7+R7+U7+X7+AA7+AD7+AG7+AJ7</f>
        <v>4</v>
      </c>
      <c r="AN7" s="5">
        <f>IFERROR(AM7/AL7,0)</f>
        <v>0.33333333333333331</v>
      </c>
    </row>
    <row r="8" spans="1:40" x14ac:dyDescent="0.25">
      <c r="A8" s="14" t="s">
        <v>2</v>
      </c>
      <c r="B8" s="3">
        <v>1</v>
      </c>
      <c r="C8" s="4">
        <v>0</v>
      </c>
      <c r="D8" s="5">
        <v>0</v>
      </c>
      <c r="E8" s="3">
        <v>3</v>
      </c>
      <c r="F8" s="4">
        <v>2</v>
      </c>
      <c r="G8" s="5">
        <v>0.66666666666666663</v>
      </c>
      <c r="H8" s="3">
        <v>1</v>
      </c>
      <c r="I8" s="4">
        <v>0</v>
      </c>
      <c r="J8" s="5">
        <v>0</v>
      </c>
      <c r="K8" s="3">
        <v>5</v>
      </c>
      <c r="L8" s="4">
        <v>0</v>
      </c>
      <c r="M8" s="5">
        <v>0</v>
      </c>
      <c r="N8" s="3"/>
      <c r="O8" s="4"/>
      <c r="P8" s="5"/>
      <c r="Q8" s="3"/>
      <c r="R8" s="4"/>
      <c r="S8" s="5"/>
      <c r="T8" s="3"/>
      <c r="U8" s="4"/>
      <c r="V8" s="5"/>
      <c r="Y8" s="19"/>
      <c r="Z8" s="20"/>
      <c r="AA8" s="2"/>
      <c r="AB8" s="5"/>
      <c r="AC8" s="37"/>
      <c r="AD8" s="37"/>
      <c r="AE8" s="19"/>
      <c r="AF8" s="36"/>
      <c r="AG8" s="37"/>
      <c r="AH8" s="5"/>
      <c r="AI8" s="37"/>
      <c r="AJ8" s="37"/>
      <c r="AK8" s="19"/>
      <c r="AL8" s="3">
        <f t="shared" ref="AL8:AL13" si="0">B8+E8+H8+K8+N8+Q8+T8+W8+Z8+AC8+AF8+AI8</f>
        <v>10</v>
      </c>
      <c r="AM8" s="4">
        <f t="shared" ref="AM8:AM13" si="1">C8+F8+I8+L8+O8+R8+U8+X8+AA8+AD8+AG8+AJ8</f>
        <v>2</v>
      </c>
      <c r="AN8" s="5">
        <f t="shared" ref="AN8:AN13" si="2">IFERROR(AM8/AL8,0)</f>
        <v>0.2</v>
      </c>
    </row>
    <row r="9" spans="1:40" x14ac:dyDescent="0.25">
      <c r="A9" s="14" t="s">
        <v>5</v>
      </c>
      <c r="B9" s="3">
        <v>1</v>
      </c>
      <c r="C9" s="4">
        <v>0</v>
      </c>
      <c r="D9" s="5">
        <v>0</v>
      </c>
      <c r="E9" s="3">
        <v>4</v>
      </c>
      <c r="F9" s="4">
        <v>3</v>
      </c>
      <c r="G9" s="5">
        <v>0.75</v>
      </c>
      <c r="H9" s="3">
        <v>5</v>
      </c>
      <c r="I9" s="4">
        <v>2</v>
      </c>
      <c r="J9" s="5">
        <v>0.4</v>
      </c>
      <c r="K9" s="3">
        <v>5</v>
      </c>
      <c r="L9" s="4">
        <v>4</v>
      </c>
      <c r="M9" s="5">
        <v>0.8</v>
      </c>
      <c r="N9" s="3"/>
      <c r="O9" s="4"/>
      <c r="P9" s="5"/>
      <c r="Q9" s="3"/>
      <c r="R9" s="4"/>
      <c r="S9" s="5"/>
      <c r="T9" s="3"/>
      <c r="U9" s="4"/>
      <c r="V9" s="5"/>
      <c r="Y9" s="19"/>
      <c r="Z9" s="20"/>
      <c r="AA9" s="2"/>
      <c r="AB9" s="5"/>
      <c r="AC9" s="37"/>
      <c r="AD9" s="37"/>
      <c r="AE9" s="19"/>
      <c r="AF9" s="36"/>
      <c r="AG9" s="37"/>
      <c r="AH9" s="5"/>
      <c r="AI9" s="37"/>
      <c r="AJ9" s="37"/>
      <c r="AK9" s="19"/>
      <c r="AL9" s="3">
        <f t="shared" si="0"/>
        <v>15</v>
      </c>
      <c r="AM9" s="4">
        <f t="shared" si="1"/>
        <v>9</v>
      </c>
      <c r="AN9" s="5">
        <f t="shared" si="2"/>
        <v>0.6</v>
      </c>
    </row>
    <row r="10" spans="1:40" ht="19.5" customHeight="1" x14ac:dyDescent="0.25">
      <c r="A10" s="14" t="s">
        <v>17</v>
      </c>
      <c r="B10" s="3">
        <v>1</v>
      </c>
      <c r="C10" s="4">
        <v>0</v>
      </c>
      <c r="D10" s="5">
        <v>0</v>
      </c>
      <c r="E10" s="3">
        <v>0</v>
      </c>
      <c r="F10" s="4">
        <v>0</v>
      </c>
      <c r="G10" s="5">
        <v>0</v>
      </c>
      <c r="H10" s="3">
        <v>0</v>
      </c>
      <c r="I10" s="4">
        <v>0</v>
      </c>
      <c r="J10" s="5">
        <v>0</v>
      </c>
      <c r="K10" s="3">
        <v>0</v>
      </c>
      <c r="L10" s="4">
        <v>0</v>
      </c>
      <c r="M10" s="5">
        <v>0</v>
      </c>
      <c r="N10" s="3"/>
      <c r="O10" s="4"/>
      <c r="P10" s="5"/>
      <c r="Q10" s="3"/>
      <c r="R10" s="4"/>
      <c r="S10" s="5"/>
      <c r="T10" s="3"/>
      <c r="U10" s="4"/>
      <c r="V10" s="5"/>
      <c r="Y10" s="19"/>
      <c r="Z10" s="20"/>
      <c r="AA10" s="2"/>
      <c r="AB10" s="5"/>
      <c r="AC10" s="37"/>
      <c r="AD10" s="37"/>
      <c r="AE10" s="19"/>
      <c r="AF10" s="36"/>
      <c r="AG10" s="37"/>
      <c r="AH10" s="5"/>
      <c r="AI10" s="37"/>
      <c r="AJ10" s="37"/>
      <c r="AK10" s="19"/>
      <c r="AL10" s="3">
        <f t="shared" si="0"/>
        <v>1</v>
      </c>
      <c r="AM10" s="4">
        <f t="shared" si="1"/>
        <v>0</v>
      </c>
      <c r="AN10" s="5">
        <f t="shared" si="2"/>
        <v>0</v>
      </c>
    </row>
    <row r="11" spans="1:40" x14ac:dyDescent="0.25">
      <c r="A11" s="14" t="s">
        <v>4</v>
      </c>
      <c r="B11" s="3">
        <v>5</v>
      </c>
      <c r="C11" s="4">
        <v>3</v>
      </c>
      <c r="D11" s="5">
        <v>0.6</v>
      </c>
      <c r="E11" s="3">
        <v>5</v>
      </c>
      <c r="F11" s="4">
        <v>2</v>
      </c>
      <c r="G11" s="5">
        <v>0.4</v>
      </c>
      <c r="H11" s="3">
        <v>9</v>
      </c>
      <c r="I11" s="4">
        <v>2</v>
      </c>
      <c r="J11" s="5">
        <v>0.22222222222222221</v>
      </c>
      <c r="K11" s="3">
        <v>6</v>
      </c>
      <c r="L11" s="4">
        <v>3</v>
      </c>
      <c r="M11" s="5">
        <v>0.5</v>
      </c>
      <c r="N11" s="3"/>
      <c r="O11" s="4"/>
      <c r="P11" s="5"/>
      <c r="Q11" s="3"/>
      <c r="R11" s="4"/>
      <c r="S11" s="5"/>
      <c r="T11" s="3"/>
      <c r="U11" s="4"/>
      <c r="V11" s="5"/>
      <c r="Y11" s="19"/>
      <c r="Z11" s="20"/>
      <c r="AA11" s="2"/>
      <c r="AB11" s="5"/>
      <c r="AC11" s="37"/>
      <c r="AD11" s="37"/>
      <c r="AE11" s="19"/>
      <c r="AF11" s="36"/>
      <c r="AG11" s="37"/>
      <c r="AH11" s="5"/>
      <c r="AI11" s="37"/>
      <c r="AJ11" s="37"/>
      <c r="AK11" s="19"/>
      <c r="AL11" s="3">
        <f t="shared" si="0"/>
        <v>25</v>
      </c>
      <c r="AM11" s="4">
        <f t="shared" si="1"/>
        <v>10</v>
      </c>
      <c r="AN11" s="5">
        <f t="shared" si="2"/>
        <v>0.4</v>
      </c>
    </row>
    <row r="12" spans="1:40" ht="15.75" thickBot="1" x14ac:dyDescent="0.3">
      <c r="A12" s="14" t="s">
        <v>3</v>
      </c>
      <c r="B12" s="3">
        <v>3</v>
      </c>
      <c r="C12" s="4">
        <v>2</v>
      </c>
      <c r="D12" s="5">
        <v>0.66666666666666663</v>
      </c>
      <c r="E12" s="3">
        <v>2</v>
      </c>
      <c r="F12" s="4">
        <v>1</v>
      </c>
      <c r="G12" s="5">
        <v>0.5</v>
      </c>
      <c r="H12" s="3">
        <v>3</v>
      </c>
      <c r="I12" s="4">
        <v>1</v>
      </c>
      <c r="J12" s="5">
        <v>0.33333333333333331</v>
      </c>
      <c r="K12" s="3">
        <v>4</v>
      </c>
      <c r="L12" s="4">
        <v>3</v>
      </c>
      <c r="M12" s="5">
        <v>0.75</v>
      </c>
      <c r="N12" s="3"/>
      <c r="O12" s="4"/>
      <c r="P12" s="5"/>
      <c r="Q12" s="3"/>
      <c r="R12" s="4"/>
      <c r="S12" s="5"/>
      <c r="T12" s="3"/>
      <c r="U12" s="4"/>
      <c r="V12" s="5"/>
      <c r="Y12" s="19"/>
      <c r="Z12" s="20"/>
      <c r="AA12" s="2"/>
      <c r="AB12" s="5"/>
      <c r="AC12" s="37"/>
      <c r="AD12" s="37"/>
      <c r="AE12" s="19"/>
      <c r="AF12" s="36"/>
      <c r="AG12" s="37"/>
      <c r="AH12" s="5"/>
      <c r="AI12" s="37"/>
      <c r="AJ12" s="37"/>
      <c r="AK12" s="19"/>
      <c r="AL12" s="3">
        <f t="shared" si="0"/>
        <v>12</v>
      </c>
      <c r="AM12" s="4">
        <f t="shared" si="1"/>
        <v>7</v>
      </c>
      <c r="AN12" s="5">
        <f t="shared" si="2"/>
        <v>0.58333333333333337</v>
      </c>
    </row>
    <row r="13" spans="1:40" ht="15.75" thickBot="1" x14ac:dyDescent="0.3">
      <c r="A13" s="30" t="s">
        <v>43</v>
      </c>
      <c r="B13" s="22">
        <v>13</v>
      </c>
      <c r="C13" s="23">
        <v>6</v>
      </c>
      <c r="D13" s="24">
        <v>0.46153846153846156</v>
      </c>
      <c r="E13" s="22">
        <v>17</v>
      </c>
      <c r="F13" s="23">
        <v>9</v>
      </c>
      <c r="G13" s="24">
        <v>0.52941176470588236</v>
      </c>
      <c r="H13" s="22">
        <v>21</v>
      </c>
      <c r="I13" s="23">
        <v>6</v>
      </c>
      <c r="J13" s="24">
        <v>0.2857142857142857</v>
      </c>
      <c r="K13" s="22">
        <v>24</v>
      </c>
      <c r="L13" s="23">
        <v>11</v>
      </c>
      <c r="M13" s="24">
        <v>0.45833333333333331</v>
      </c>
      <c r="N13" s="22"/>
      <c r="O13" s="23"/>
      <c r="P13" s="24"/>
      <c r="Q13" s="22"/>
      <c r="R13" s="23"/>
      <c r="S13" s="24"/>
      <c r="T13" s="22"/>
      <c r="U13" s="23"/>
      <c r="V13" s="24"/>
      <c r="W13" s="18"/>
      <c r="X13" s="18"/>
      <c r="Y13" s="29"/>
      <c r="Z13" s="33"/>
      <c r="AA13" s="34"/>
      <c r="AB13" s="32"/>
      <c r="AC13" s="40"/>
      <c r="AD13" s="40"/>
      <c r="AE13" s="31"/>
      <c r="AF13" s="41"/>
      <c r="AG13" s="40"/>
      <c r="AH13" s="32"/>
      <c r="AI13" s="40"/>
      <c r="AJ13" s="40"/>
      <c r="AK13" s="31"/>
      <c r="AL13" s="62">
        <f t="shared" si="0"/>
        <v>75</v>
      </c>
      <c r="AM13" s="63">
        <f t="shared" si="1"/>
        <v>32</v>
      </c>
      <c r="AN13" s="58">
        <f t="shared" si="2"/>
        <v>0.42666666666666669</v>
      </c>
    </row>
  </sheetData>
  <mergeCells count="13">
    <mergeCell ref="AC5:AE5"/>
    <mergeCell ref="AF5:AH5"/>
    <mergeCell ref="AI5:AK5"/>
    <mergeCell ref="AL5:AN5"/>
    <mergeCell ref="Q5:S5"/>
    <mergeCell ref="T5:V5"/>
    <mergeCell ref="Z5:AB5"/>
    <mergeCell ref="W5:Y5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C233C-4F67-462D-9C67-8EA0D71CE2FC}">
  <dimension ref="A1:AN7"/>
  <sheetViews>
    <sheetView workbookViewId="0">
      <selection activeCell="A6" sqref="A6"/>
    </sheetView>
  </sheetViews>
  <sheetFormatPr baseColWidth="10" defaultRowHeight="15" x14ac:dyDescent="0.25"/>
  <cols>
    <col min="1" max="1" width="44.28515625" customWidth="1"/>
    <col min="2" max="3" width="6" style="2" customWidth="1"/>
    <col min="4" max="4" width="9.85546875" style="2" customWidth="1"/>
    <col min="5" max="6" width="6" style="2" customWidth="1"/>
    <col min="7" max="7" width="11" style="2" customWidth="1"/>
    <col min="8" max="9" width="6" style="2" customWidth="1"/>
    <col min="10" max="10" width="11.5703125" style="2" customWidth="1"/>
    <col min="11" max="12" width="6" style="2" customWidth="1"/>
    <col min="13" max="13" width="10.7109375" style="2" customWidth="1"/>
    <col min="14" max="15" width="6" style="2" hidden="1" customWidth="1"/>
    <col min="16" max="16" width="10" style="2" hidden="1" customWidth="1"/>
    <col min="17" max="18" width="6" style="2" hidden="1" customWidth="1"/>
    <col min="19" max="19" width="10.7109375" style="2" hidden="1" customWidth="1"/>
    <col min="20" max="21" width="6" style="2" hidden="1" customWidth="1"/>
    <col min="22" max="25" width="11.7109375" style="2" hidden="1" customWidth="1"/>
    <col min="26" max="37" width="11.42578125" hidden="1" customWidth="1"/>
  </cols>
  <sheetData>
    <row r="1" spans="1:40" ht="15.75" x14ac:dyDescent="0.25">
      <c r="A1" s="44" t="s">
        <v>95</v>
      </c>
    </row>
    <row r="2" spans="1:40" ht="15.75" x14ac:dyDescent="0.25">
      <c r="A2" s="1" t="s">
        <v>57</v>
      </c>
    </row>
    <row r="3" spans="1:40" ht="15.75" x14ac:dyDescent="0.25">
      <c r="A3" s="15"/>
    </row>
    <row r="4" spans="1:40" ht="15.75" thickBot="1" x14ac:dyDescent="0.3"/>
    <row r="5" spans="1:40" ht="15.75" thickBot="1" x14ac:dyDescent="0.3">
      <c r="B5" s="119" t="s">
        <v>6</v>
      </c>
      <c r="C5" s="120"/>
      <c r="D5" s="121"/>
      <c r="E5" s="119" t="s">
        <v>7</v>
      </c>
      <c r="F5" s="120"/>
      <c r="G5" s="121"/>
      <c r="H5" s="119" t="s">
        <v>8</v>
      </c>
      <c r="I5" s="120"/>
      <c r="J5" s="121"/>
      <c r="K5" s="119" t="s">
        <v>9</v>
      </c>
      <c r="L5" s="120"/>
      <c r="M5" s="121"/>
      <c r="N5" s="119" t="s">
        <v>10</v>
      </c>
      <c r="O5" s="120"/>
      <c r="P5" s="121"/>
      <c r="Q5" s="119" t="s">
        <v>11</v>
      </c>
      <c r="R5" s="120"/>
      <c r="S5" s="121"/>
      <c r="T5" s="119" t="s">
        <v>12</v>
      </c>
      <c r="U5" s="120"/>
      <c r="V5" s="121"/>
      <c r="W5" s="119" t="s">
        <v>38</v>
      </c>
      <c r="X5" s="120"/>
      <c r="Y5" s="121"/>
      <c r="Z5" s="119" t="s">
        <v>39</v>
      </c>
      <c r="AA5" s="120"/>
      <c r="AB5" s="121"/>
      <c r="AC5" s="120" t="s">
        <v>40</v>
      </c>
      <c r="AD5" s="120"/>
      <c r="AE5" s="120"/>
      <c r="AF5" s="119" t="s">
        <v>41</v>
      </c>
      <c r="AG5" s="120"/>
      <c r="AH5" s="121"/>
      <c r="AI5" s="120" t="s">
        <v>42</v>
      </c>
      <c r="AJ5" s="120"/>
      <c r="AK5" s="120"/>
      <c r="AL5" s="124" t="s">
        <v>16</v>
      </c>
      <c r="AM5" s="122"/>
      <c r="AN5" s="123"/>
    </row>
    <row r="6" spans="1:40" s="12" customFormat="1" ht="30" x14ac:dyDescent="0.25">
      <c r="A6" s="13" t="s">
        <v>44</v>
      </c>
      <c r="B6" s="9" t="s">
        <v>13</v>
      </c>
      <c r="C6" s="10" t="s">
        <v>14</v>
      </c>
      <c r="D6" s="11" t="s">
        <v>15</v>
      </c>
      <c r="E6" s="9" t="s">
        <v>13</v>
      </c>
      <c r="F6" s="10" t="s">
        <v>14</v>
      </c>
      <c r="G6" s="11" t="s">
        <v>15</v>
      </c>
      <c r="H6" s="9" t="s">
        <v>13</v>
      </c>
      <c r="I6" s="10" t="s">
        <v>14</v>
      </c>
      <c r="J6" s="11" t="s">
        <v>15</v>
      </c>
      <c r="K6" s="9" t="s">
        <v>13</v>
      </c>
      <c r="L6" s="10" t="s">
        <v>14</v>
      </c>
      <c r="M6" s="11" t="s">
        <v>15</v>
      </c>
      <c r="N6" s="9" t="s">
        <v>13</v>
      </c>
      <c r="O6" s="10" t="s">
        <v>14</v>
      </c>
      <c r="P6" s="11" t="s">
        <v>15</v>
      </c>
      <c r="Q6" s="9" t="s">
        <v>13</v>
      </c>
      <c r="R6" s="10" t="s">
        <v>14</v>
      </c>
      <c r="S6" s="11" t="s">
        <v>15</v>
      </c>
      <c r="T6" s="9" t="s">
        <v>13</v>
      </c>
      <c r="U6" s="10" t="s">
        <v>14</v>
      </c>
      <c r="V6" s="11" t="s">
        <v>15</v>
      </c>
      <c r="W6" s="9" t="s">
        <v>13</v>
      </c>
      <c r="X6" s="10" t="s">
        <v>14</v>
      </c>
      <c r="Y6" s="11" t="s">
        <v>15</v>
      </c>
      <c r="Z6" s="9" t="s">
        <v>13</v>
      </c>
      <c r="AA6" s="10" t="s">
        <v>14</v>
      </c>
      <c r="AB6" s="11" t="s">
        <v>15</v>
      </c>
      <c r="AC6" s="10" t="s">
        <v>13</v>
      </c>
      <c r="AD6" s="10" t="s">
        <v>14</v>
      </c>
      <c r="AE6" s="10" t="s">
        <v>15</v>
      </c>
      <c r="AF6" s="9" t="s">
        <v>13</v>
      </c>
      <c r="AG6" s="10" t="s">
        <v>14</v>
      </c>
      <c r="AH6" s="11" t="s">
        <v>15</v>
      </c>
      <c r="AI6" s="10" t="s">
        <v>13</v>
      </c>
      <c r="AJ6" s="10" t="s">
        <v>14</v>
      </c>
      <c r="AK6" s="10" t="s">
        <v>15</v>
      </c>
      <c r="AL6" s="50" t="s">
        <v>13</v>
      </c>
      <c r="AM6" s="51" t="s">
        <v>14</v>
      </c>
      <c r="AN6" s="52" t="s">
        <v>15</v>
      </c>
    </row>
    <row r="7" spans="1:40" ht="30" x14ac:dyDescent="0.25">
      <c r="A7" s="16" t="s">
        <v>37</v>
      </c>
      <c r="B7" s="3">
        <v>1</v>
      </c>
      <c r="C7" s="4">
        <v>0</v>
      </c>
      <c r="D7" s="5">
        <v>0</v>
      </c>
      <c r="E7" s="3">
        <v>9</v>
      </c>
      <c r="F7" s="4">
        <v>4</v>
      </c>
      <c r="G7" s="5">
        <v>0.44444444444444442</v>
      </c>
      <c r="H7" s="3">
        <v>2</v>
      </c>
      <c r="I7" s="4">
        <v>1</v>
      </c>
      <c r="J7" s="5">
        <v>0.5</v>
      </c>
      <c r="K7" s="3">
        <v>2</v>
      </c>
      <c r="L7" s="4">
        <v>1</v>
      </c>
      <c r="M7" s="5">
        <v>0.5</v>
      </c>
      <c r="N7" s="3"/>
      <c r="O7" s="4"/>
      <c r="P7" s="5"/>
      <c r="Q7" s="3"/>
      <c r="R7" s="4"/>
      <c r="S7" s="5"/>
      <c r="T7" s="3"/>
      <c r="U7" s="4"/>
      <c r="V7" s="5"/>
      <c r="Y7" s="19"/>
      <c r="Z7" s="20"/>
      <c r="AA7" s="2"/>
      <c r="AB7" s="5"/>
      <c r="AC7" s="37"/>
      <c r="AD7" s="37"/>
      <c r="AE7" s="19"/>
      <c r="AF7" s="36"/>
      <c r="AG7" s="37"/>
      <c r="AH7" s="5"/>
      <c r="AI7" s="37"/>
      <c r="AJ7" s="37"/>
      <c r="AK7" s="19"/>
      <c r="AL7" s="3">
        <f>B7+E7+H7+K7+N7+Q7+T7+W7+Z7+AC7+AF7+AI7</f>
        <v>14</v>
      </c>
      <c r="AM7" s="4">
        <f>C7+F7+I7+L7+O7+R7+U7+X7+AA7+AD7+AG7+AJ7</f>
        <v>6</v>
      </c>
      <c r="AN7" s="5">
        <f>IFERROR(AM7/AL7,0)</f>
        <v>0.42857142857142855</v>
      </c>
    </row>
  </sheetData>
  <mergeCells count="13">
    <mergeCell ref="Z5:AB5"/>
    <mergeCell ref="AC5:AE5"/>
    <mergeCell ref="AF5:AH5"/>
    <mergeCell ref="AI5:AK5"/>
    <mergeCell ref="AL5:AN5"/>
    <mergeCell ref="W5:Y5"/>
    <mergeCell ref="Q5:S5"/>
    <mergeCell ref="T5:V5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C9FE5-2A71-4F85-BF7B-1B494D8D956E}">
  <dimension ref="A1:P7"/>
  <sheetViews>
    <sheetView workbookViewId="0">
      <selection activeCell="G15" sqref="G15"/>
    </sheetView>
  </sheetViews>
  <sheetFormatPr baseColWidth="10" defaultRowHeight="15" x14ac:dyDescent="0.25"/>
  <cols>
    <col min="1" max="1" width="48.140625" bestFit="1" customWidth="1"/>
  </cols>
  <sheetData>
    <row r="1" spans="1:16" ht="15.75" x14ac:dyDescent="0.25">
      <c r="A1" s="44" t="s">
        <v>96</v>
      </c>
    </row>
    <row r="2" spans="1:16" x14ac:dyDescent="0.25">
      <c r="A2" t="s">
        <v>54</v>
      </c>
    </row>
    <row r="4" spans="1:16" ht="15.75" thickBot="1" x14ac:dyDescent="0.3"/>
    <row r="5" spans="1:16" ht="15.75" thickBot="1" x14ac:dyDescent="0.3">
      <c r="A5" s="76"/>
      <c r="B5" s="119" t="s">
        <v>6</v>
      </c>
      <c r="C5" s="120"/>
      <c r="D5" s="121"/>
      <c r="E5" s="120" t="s">
        <v>7</v>
      </c>
      <c r="F5" s="120"/>
      <c r="G5" s="120"/>
      <c r="H5" s="119" t="s">
        <v>8</v>
      </c>
      <c r="I5" s="120"/>
      <c r="J5" s="121"/>
      <c r="K5" s="120" t="s">
        <v>9</v>
      </c>
      <c r="L5" s="120"/>
      <c r="M5" s="121"/>
      <c r="N5" s="124" t="s">
        <v>16</v>
      </c>
      <c r="O5" s="122"/>
      <c r="P5" s="123"/>
    </row>
    <row r="6" spans="1:16" ht="15.75" thickBot="1" x14ac:dyDescent="0.3">
      <c r="A6" s="13" t="s">
        <v>44</v>
      </c>
      <c r="B6" s="93" t="s">
        <v>58</v>
      </c>
      <c r="C6" s="94" t="s">
        <v>59</v>
      </c>
      <c r="D6" s="95" t="s">
        <v>15</v>
      </c>
      <c r="E6" s="94" t="s">
        <v>58</v>
      </c>
      <c r="F6" s="94" t="s">
        <v>59</v>
      </c>
      <c r="G6" s="94" t="s">
        <v>15</v>
      </c>
      <c r="H6" s="93" t="s">
        <v>58</v>
      </c>
      <c r="I6" s="94" t="s">
        <v>59</v>
      </c>
      <c r="J6" s="95" t="s">
        <v>15</v>
      </c>
      <c r="K6" s="94" t="s">
        <v>58</v>
      </c>
      <c r="L6" s="94" t="s">
        <v>59</v>
      </c>
      <c r="M6" s="95" t="s">
        <v>15</v>
      </c>
      <c r="N6" s="96" t="s">
        <v>13</v>
      </c>
      <c r="O6" s="97" t="s">
        <v>14</v>
      </c>
      <c r="P6" s="98" t="s">
        <v>15</v>
      </c>
    </row>
    <row r="7" spans="1:16" ht="15.75" thickBot="1" x14ac:dyDescent="0.3">
      <c r="A7" s="77" t="s">
        <v>25</v>
      </c>
      <c r="B7" s="78">
        <v>1</v>
      </c>
      <c r="C7" s="79">
        <v>13</v>
      </c>
      <c r="D7" s="80">
        <v>0.13</v>
      </c>
      <c r="E7" s="79">
        <v>1</v>
      </c>
      <c r="F7" s="79">
        <v>12</v>
      </c>
      <c r="G7" s="81">
        <v>0.12</v>
      </c>
      <c r="H7" s="78">
        <v>1</v>
      </c>
      <c r="I7" s="79">
        <v>19</v>
      </c>
      <c r="J7" s="80">
        <v>0.19</v>
      </c>
      <c r="K7" s="79">
        <v>1</v>
      </c>
      <c r="L7" s="79">
        <v>28</v>
      </c>
      <c r="M7" s="80">
        <v>0.28000000000000003</v>
      </c>
      <c r="N7" s="74">
        <v>1</v>
      </c>
      <c r="O7" s="75">
        <f>C7+F7+I7+L7</f>
        <v>72</v>
      </c>
      <c r="P7" s="92">
        <v>0.72</v>
      </c>
    </row>
  </sheetData>
  <mergeCells count="5">
    <mergeCell ref="B5:D5"/>
    <mergeCell ref="E5:G5"/>
    <mergeCell ref="H5:J5"/>
    <mergeCell ref="K5:M5"/>
    <mergeCell ref="N5:P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89C9-E582-4BB6-BF89-655165B1A63C}">
  <dimension ref="A1:P7"/>
  <sheetViews>
    <sheetView workbookViewId="0">
      <selection activeCell="N5" sqref="N5:P6"/>
    </sheetView>
  </sheetViews>
  <sheetFormatPr baseColWidth="10" defaultRowHeight="15" x14ac:dyDescent="0.25"/>
  <cols>
    <col min="1" max="1" width="50.85546875" customWidth="1"/>
  </cols>
  <sheetData>
    <row r="1" spans="1:16" ht="15.75" x14ac:dyDescent="0.25">
      <c r="A1" s="44" t="s">
        <v>97</v>
      </c>
    </row>
    <row r="2" spans="1:16" x14ac:dyDescent="0.25">
      <c r="A2" t="s">
        <v>60</v>
      </c>
    </row>
    <row r="4" spans="1:16" ht="15.75" thickBot="1" x14ac:dyDescent="0.3"/>
    <row r="5" spans="1:16" ht="15.75" thickBot="1" x14ac:dyDescent="0.3">
      <c r="B5" s="119" t="s">
        <v>6</v>
      </c>
      <c r="C5" s="120"/>
      <c r="D5" s="121"/>
      <c r="E5" s="119" t="s">
        <v>7</v>
      </c>
      <c r="F5" s="120"/>
      <c r="G5" s="121"/>
      <c r="H5" s="119" t="s">
        <v>8</v>
      </c>
      <c r="I5" s="120"/>
      <c r="J5" s="121"/>
      <c r="K5" s="119" t="s">
        <v>9</v>
      </c>
      <c r="L5" s="120"/>
      <c r="M5" s="120"/>
      <c r="N5" s="124" t="s">
        <v>16</v>
      </c>
      <c r="O5" s="122"/>
      <c r="P5" s="123"/>
    </row>
    <row r="6" spans="1:16" x14ac:dyDescent="0.25">
      <c r="A6" s="13" t="s">
        <v>44</v>
      </c>
      <c r="B6" s="67" t="s">
        <v>13</v>
      </c>
      <c r="C6" s="68" t="s">
        <v>14</v>
      </c>
      <c r="D6" s="69" t="s">
        <v>15</v>
      </c>
      <c r="E6" s="67" t="s">
        <v>13</v>
      </c>
      <c r="F6" s="68" t="s">
        <v>14</v>
      </c>
      <c r="G6" s="69" t="s">
        <v>15</v>
      </c>
      <c r="H6" s="67" t="s">
        <v>13</v>
      </c>
      <c r="I6" s="68" t="s">
        <v>14</v>
      </c>
      <c r="J6" s="69" t="s">
        <v>15</v>
      </c>
      <c r="K6" s="67" t="s">
        <v>13</v>
      </c>
      <c r="L6" s="68" t="s">
        <v>14</v>
      </c>
      <c r="M6" s="69" t="s">
        <v>15</v>
      </c>
      <c r="N6" s="50" t="s">
        <v>13</v>
      </c>
      <c r="O6" s="91" t="s">
        <v>14</v>
      </c>
      <c r="P6" s="52" t="s">
        <v>15</v>
      </c>
    </row>
    <row r="7" spans="1:16" ht="15.75" thickBot="1" x14ac:dyDescent="0.3">
      <c r="A7" s="70" t="s">
        <v>25</v>
      </c>
      <c r="B7" s="64">
        <v>13</v>
      </c>
      <c r="C7" s="65">
        <v>0</v>
      </c>
      <c r="D7" s="66">
        <v>0</v>
      </c>
      <c r="E7" s="64">
        <v>12</v>
      </c>
      <c r="F7" s="65">
        <v>0</v>
      </c>
      <c r="G7" s="66">
        <v>0</v>
      </c>
      <c r="H7" s="64">
        <v>19</v>
      </c>
      <c r="I7" s="65">
        <v>0</v>
      </c>
      <c r="J7" s="66"/>
      <c r="K7" s="64">
        <v>28</v>
      </c>
      <c r="L7" s="65">
        <v>0</v>
      </c>
      <c r="M7" s="66"/>
      <c r="N7" s="64">
        <f>B7+E7+H7+K7</f>
        <v>72</v>
      </c>
      <c r="O7" s="65">
        <f>C7+F7+I7+L7</f>
        <v>0</v>
      </c>
      <c r="P7" s="66">
        <f>O7/N7</f>
        <v>0</v>
      </c>
    </row>
  </sheetData>
  <mergeCells count="5">
    <mergeCell ref="B5:D5"/>
    <mergeCell ref="E5:G5"/>
    <mergeCell ref="H5:J5"/>
    <mergeCell ref="N5:P5"/>
    <mergeCell ref="K5:M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2565A-454E-47F2-8DD3-B80B990B3434}">
  <dimension ref="A1:P7"/>
  <sheetViews>
    <sheetView workbookViewId="0">
      <selection activeCell="F7" sqref="F7"/>
    </sheetView>
  </sheetViews>
  <sheetFormatPr baseColWidth="10" defaultRowHeight="15" x14ac:dyDescent="0.25"/>
  <cols>
    <col min="1" max="1" width="48.140625" bestFit="1" customWidth="1"/>
  </cols>
  <sheetData>
    <row r="1" spans="1:16" ht="15.75" x14ac:dyDescent="0.25">
      <c r="A1" s="44" t="s">
        <v>98</v>
      </c>
    </row>
    <row r="2" spans="1:16" x14ac:dyDescent="0.25">
      <c r="A2" t="s">
        <v>61</v>
      </c>
    </row>
    <row r="4" spans="1:16" ht="15.75" thickBot="1" x14ac:dyDescent="0.3"/>
    <row r="5" spans="1:16" ht="15.75" thickBot="1" x14ac:dyDescent="0.3">
      <c r="A5" s="125" t="s">
        <v>44</v>
      </c>
      <c r="B5" s="119" t="s">
        <v>6</v>
      </c>
      <c r="C5" s="120"/>
      <c r="D5" s="121"/>
      <c r="E5" s="120" t="s">
        <v>7</v>
      </c>
      <c r="F5" s="120"/>
      <c r="G5" s="120"/>
      <c r="H5" s="119" t="s">
        <v>8</v>
      </c>
      <c r="I5" s="120"/>
      <c r="J5" s="121"/>
      <c r="K5" s="120" t="s">
        <v>9</v>
      </c>
      <c r="L5" s="120"/>
      <c r="M5" s="120"/>
      <c r="N5" s="124" t="s">
        <v>16</v>
      </c>
      <c r="O5" s="122"/>
      <c r="P5" s="123"/>
    </row>
    <row r="6" spans="1:16" x14ac:dyDescent="0.25">
      <c r="A6" s="126"/>
      <c r="B6" s="82" t="s">
        <v>58</v>
      </c>
      <c r="C6" s="83" t="s">
        <v>59</v>
      </c>
      <c r="D6" s="84" t="s">
        <v>15</v>
      </c>
      <c r="E6" s="83" t="s">
        <v>58</v>
      </c>
      <c r="F6" s="83" t="s">
        <v>59</v>
      </c>
      <c r="G6" s="83" t="s">
        <v>15</v>
      </c>
      <c r="H6" s="82" t="s">
        <v>58</v>
      </c>
      <c r="I6" s="83" t="s">
        <v>59</v>
      </c>
      <c r="J6" s="84" t="s">
        <v>15</v>
      </c>
      <c r="K6" s="83" t="s">
        <v>58</v>
      </c>
      <c r="L6" s="83" t="s">
        <v>59</v>
      </c>
      <c r="M6" s="83" t="s">
        <v>15</v>
      </c>
      <c r="N6" s="88" t="s">
        <v>58</v>
      </c>
      <c r="O6" s="89" t="s">
        <v>59</v>
      </c>
      <c r="P6" s="90" t="s">
        <v>15</v>
      </c>
    </row>
    <row r="7" spans="1:16" ht="15.75" thickBot="1" x14ac:dyDescent="0.3">
      <c r="A7" s="77" t="s">
        <v>25</v>
      </c>
      <c r="B7" s="64">
        <v>24</v>
      </c>
      <c r="C7" s="65">
        <v>29</v>
      </c>
      <c r="D7" s="85">
        <v>1.2083333333333333</v>
      </c>
      <c r="E7" s="65">
        <v>53</v>
      </c>
      <c r="F7" s="65">
        <v>178</v>
      </c>
      <c r="G7" s="86">
        <v>3.358490566037736</v>
      </c>
      <c r="H7" s="64">
        <v>57</v>
      </c>
      <c r="I7" s="65">
        <v>404</v>
      </c>
      <c r="J7" s="85">
        <v>7.0877192982456139</v>
      </c>
      <c r="K7" s="65">
        <v>86</v>
      </c>
      <c r="L7" s="65">
        <v>533</v>
      </c>
      <c r="M7" s="86">
        <v>6.1976744186046515</v>
      </c>
      <c r="N7" s="78">
        <v>220</v>
      </c>
      <c r="O7" s="79">
        <v>1144</v>
      </c>
      <c r="P7" s="87">
        <v>5.2</v>
      </c>
    </row>
  </sheetData>
  <mergeCells count="6">
    <mergeCell ref="N5:P5"/>
    <mergeCell ref="A5:A6"/>
    <mergeCell ref="B5:D5"/>
    <mergeCell ref="E5:G5"/>
    <mergeCell ref="H5:J5"/>
    <mergeCell ref="K5:M5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187B4-983C-459F-9B3B-E97F0AAEE363}">
  <dimension ref="A1:AK13"/>
  <sheetViews>
    <sheetView workbookViewId="0">
      <selection activeCell="A2" sqref="A2"/>
    </sheetView>
  </sheetViews>
  <sheetFormatPr baseColWidth="10" defaultRowHeight="15" x14ac:dyDescent="0.25"/>
  <cols>
    <col min="1" max="1" width="59" bestFit="1" customWidth="1"/>
    <col min="4" max="4" width="12.5703125" bestFit="1" customWidth="1"/>
    <col min="11" max="13" width="11.42578125" customWidth="1"/>
    <col min="14" max="37" width="11.42578125" hidden="1" customWidth="1"/>
  </cols>
  <sheetData>
    <row r="1" spans="1:37" ht="15.75" x14ac:dyDescent="0.25">
      <c r="A1" s="44" t="s">
        <v>99</v>
      </c>
    </row>
    <row r="2" spans="1:37" x14ac:dyDescent="0.25">
      <c r="A2" t="s">
        <v>81</v>
      </c>
    </row>
    <row r="4" spans="1:37" ht="15.75" thickBot="1" x14ac:dyDescent="0.3"/>
    <row r="5" spans="1:37" ht="15.75" thickBot="1" x14ac:dyDescent="0.3">
      <c r="B5" s="119" t="s">
        <v>6</v>
      </c>
      <c r="C5" s="120"/>
      <c r="D5" s="121"/>
      <c r="E5" s="119" t="s">
        <v>7</v>
      </c>
      <c r="F5" s="120"/>
      <c r="G5" s="121"/>
      <c r="H5" s="119" t="s">
        <v>8</v>
      </c>
      <c r="I5" s="120"/>
      <c r="J5" s="121"/>
      <c r="K5" s="119" t="s">
        <v>9</v>
      </c>
      <c r="L5" s="120"/>
      <c r="M5" s="121"/>
      <c r="N5" s="119" t="s">
        <v>10</v>
      </c>
      <c r="O5" s="120"/>
      <c r="P5" s="121"/>
      <c r="Q5" s="119" t="s">
        <v>11</v>
      </c>
      <c r="R5" s="120"/>
      <c r="S5" s="121"/>
      <c r="T5" s="119" t="s">
        <v>12</v>
      </c>
      <c r="U5" s="120"/>
      <c r="V5" s="121"/>
      <c r="W5" s="119" t="s">
        <v>38</v>
      </c>
      <c r="X5" s="120"/>
      <c r="Y5" s="121"/>
      <c r="Z5" s="119" t="s">
        <v>39</v>
      </c>
      <c r="AA5" s="120"/>
      <c r="AB5" s="121"/>
      <c r="AC5" s="120" t="s">
        <v>40</v>
      </c>
      <c r="AD5" s="120"/>
      <c r="AE5" s="120"/>
      <c r="AF5" s="119" t="s">
        <v>41</v>
      </c>
      <c r="AG5" s="120"/>
      <c r="AH5" s="121"/>
      <c r="AI5" s="120" t="s">
        <v>42</v>
      </c>
      <c r="AJ5" s="120"/>
      <c r="AK5" s="120"/>
    </row>
    <row r="6" spans="1:37" x14ac:dyDescent="0.25">
      <c r="A6" s="13" t="s">
        <v>0</v>
      </c>
      <c r="B6" s="9" t="s">
        <v>13</v>
      </c>
      <c r="C6" s="10" t="s">
        <v>14</v>
      </c>
      <c r="D6" s="11" t="s">
        <v>15</v>
      </c>
      <c r="E6" s="9" t="s">
        <v>13</v>
      </c>
      <c r="F6" s="10" t="s">
        <v>14</v>
      </c>
      <c r="G6" s="11" t="s">
        <v>15</v>
      </c>
      <c r="H6" s="9" t="s">
        <v>13</v>
      </c>
      <c r="I6" s="10" t="s">
        <v>14</v>
      </c>
      <c r="J6" s="11" t="s">
        <v>15</v>
      </c>
      <c r="K6" s="9" t="s">
        <v>13</v>
      </c>
      <c r="L6" s="10" t="s">
        <v>14</v>
      </c>
      <c r="M6" s="11" t="s">
        <v>15</v>
      </c>
      <c r="N6" s="9" t="s">
        <v>13</v>
      </c>
      <c r="O6" s="10" t="s">
        <v>14</v>
      </c>
      <c r="P6" s="11" t="s">
        <v>15</v>
      </c>
      <c r="Q6" s="9" t="s">
        <v>13</v>
      </c>
      <c r="R6" s="10" t="s">
        <v>14</v>
      </c>
      <c r="S6" s="11" t="s">
        <v>15</v>
      </c>
      <c r="T6" s="9" t="s">
        <v>13</v>
      </c>
      <c r="U6" s="10" t="s">
        <v>14</v>
      </c>
      <c r="V6" s="11" t="s">
        <v>15</v>
      </c>
      <c r="W6" s="9" t="s">
        <v>13</v>
      </c>
      <c r="X6" s="10" t="s">
        <v>14</v>
      </c>
      <c r="Y6" s="11" t="s">
        <v>15</v>
      </c>
      <c r="Z6" s="9" t="s">
        <v>13</v>
      </c>
      <c r="AA6" s="10" t="s">
        <v>14</v>
      </c>
      <c r="AB6" s="11" t="s">
        <v>15</v>
      </c>
      <c r="AC6" s="10" t="s">
        <v>13</v>
      </c>
      <c r="AD6" s="10" t="s">
        <v>14</v>
      </c>
      <c r="AE6" s="10" t="s">
        <v>15</v>
      </c>
      <c r="AF6" s="9" t="s">
        <v>13</v>
      </c>
      <c r="AG6" s="10" t="s">
        <v>14</v>
      </c>
      <c r="AH6" s="11" t="s">
        <v>15</v>
      </c>
      <c r="AI6" s="10" t="s">
        <v>13</v>
      </c>
      <c r="AJ6" s="10" t="s">
        <v>14</v>
      </c>
      <c r="AK6" s="10" t="s">
        <v>15</v>
      </c>
    </row>
    <row r="7" spans="1:37" x14ac:dyDescent="0.25">
      <c r="A7" s="14" t="s">
        <v>28</v>
      </c>
      <c r="B7" s="3">
        <v>21</v>
      </c>
      <c r="C7" s="4">
        <v>20</v>
      </c>
      <c r="D7" s="46">
        <f>C7/B7</f>
        <v>0.95238095238095233</v>
      </c>
      <c r="E7" s="3">
        <v>21</v>
      </c>
      <c r="F7" s="4">
        <v>20</v>
      </c>
      <c r="G7" s="46">
        <f>F7/E7</f>
        <v>0.95238095238095233</v>
      </c>
      <c r="H7" s="3">
        <v>21</v>
      </c>
      <c r="I7" s="4">
        <v>20</v>
      </c>
      <c r="J7" s="46">
        <v>0.95238095238095233</v>
      </c>
      <c r="K7" s="3">
        <v>21</v>
      </c>
      <c r="L7" s="4">
        <v>20</v>
      </c>
      <c r="M7" s="46">
        <v>0.95238095238095233</v>
      </c>
      <c r="N7" s="3"/>
      <c r="O7" s="4"/>
      <c r="P7" s="5"/>
      <c r="Q7" s="3"/>
      <c r="R7" s="4"/>
      <c r="S7" s="5"/>
      <c r="T7" s="3"/>
      <c r="U7" s="4"/>
      <c r="V7" s="5"/>
      <c r="W7" s="2"/>
      <c r="X7" s="2"/>
      <c r="Y7" s="19"/>
      <c r="Z7" s="20"/>
      <c r="AA7" s="2"/>
      <c r="AB7" s="5"/>
      <c r="AC7" s="37"/>
      <c r="AD7" s="37"/>
      <c r="AE7" s="19"/>
      <c r="AF7" s="36"/>
      <c r="AG7" s="37"/>
      <c r="AH7" s="5"/>
      <c r="AI7" s="37"/>
      <c r="AJ7" s="37"/>
      <c r="AK7" s="19"/>
    </row>
    <row r="8" spans="1:37" x14ac:dyDescent="0.25">
      <c r="A8" s="14" t="s">
        <v>24</v>
      </c>
      <c r="B8" s="3">
        <v>14</v>
      </c>
      <c r="C8" s="4">
        <v>28</v>
      </c>
      <c r="D8" s="46">
        <f t="shared" ref="D8:D12" si="0">C8/B8</f>
        <v>2</v>
      </c>
      <c r="E8" s="3">
        <v>14</v>
      </c>
      <c r="F8" s="4">
        <v>28</v>
      </c>
      <c r="G8" s="46">
        <f t="shared" ref="G8:G12" si="1">F8/E8</f>
        <v>2</v>
      </c>
      <c r="H8" s="3">
        <v>14</v>
      </c>
      <c r="I8" s="4">
        <v>28</v>
      </c>
      <c r="J8" s="46">
        <v>2</v>
      </c>
      <c r="K8" s="3">
        <v>14</v>
      </c>
      <c r="L8" s="4">
        <v>28</v>
      </c>
      <c r="M8" s="46">
        <v>2</v>
      </c>
      <c r="N8" s="3"/>
      <c r="O8" s="4"/>
      <c r="P8" s="5"/>
      <c r="Q8" s="3"/>
      <c r="R8" s="4"/>
      <c r="S8" s="5"/>
      <c r="T8" s="3"/>
      <c r="U8" s="4"/>
      <c r="V8" s="5"/>
      <c r="W8" s="2"/>
      <c r="X8" s="2"/>
      <c r="Y8" s="19"/>
      <c r="Z8" s="20"/>
      <c r="AA8" s="2"/>
      <c r="AB8" s="5"/>
      <c r="AC8" s="37"/>
      <c r="AD8" s="37"/>
      <c r="AE8" s="19"/>
      <c r="AF8" s="36"/>
      <c r="AG8" s="37"/>
      <c r="AH8" s="5"/>
      <c r="AI8" s="37"/>
      <c r="AJ8" s="37"/>
      <c r="AK8" s="19"/>
    </row>
    <row r="9" spans="1:37" x14ac:dyDescent="0.25">
      <c r="A9" s="14" t="s">
        <v>30</v>
      </c>
      <c r="B9" s="3">
        <v>7</v>
      </c>
      <c r="C9" s="4">
        <v>10</v>
      </c>
      <c r="D9" s="46">
        <f t="shared" si="0"/>
        <v>1.4285714285714286</v>
      </c>
      <c r="E9" s="3">
        <v>7</v>
      </c>
      <c r="F9" s="4">
        <v>10</v>
      </c>
      <c r="G9" s="46">
        <f t="shared" si="1"/>
        <v>1.4285714285714286</v>
      </c>
      <c r="H9" s="3">
        <v>7</v>
      </c>
      <c r="I9" s="4">
        <v>10</v>
      </c>
      <c r="J9" s="46">
        <v>1.4285714285714286</v>
      </c>
      <c r="K9" s="3">
        <v>7</v>
      </c>
      <c r="L9" s="4">
        <v>10</v>
      </c>
      <c r="M9" s="46">
        <v>1.4285714285714286</v>
      </c>
      <c r="N9" s="3"/>
      <c r="O9" s="4"/>
      <c r="P9" s="5"/>
      <c r="Q9" s="3"/>
      <c r="R9" s="4"/>
      <c r="S9" s="5"/>
      <c r="T9" s="3"/>
      <c r="U9" s="4"/>
      <c r="V9" s="5"/>
      <c r="W9" s="2"/>
      <c r="X9" s="2"/>
      <c r="Y9" s="19"/>
      <c r="Z9" s="20"/>
      <c r="AA9" s="2"/>
      <c r="AB9" s="5"/>
      <c r="AC9" s="37"/>
      <c r="AD9" s="37"/>
      <c r="AE9" s="19"/>
      <c r="AF9" s="36"/>
      <c r="AG9" s="37"/>
      <c r="AH9" s="5"/>
      <c r="AI9" s="37"/>
      <c r="AJ9" s="37"/>
      <c r="AK9" s="19"/>
    </row>
    <row r="10" spans="1:37" x14ac:dyDescent="0.25">
      <c r="A10" s="14" t="s">
        <v>29</v>
      </c>
      <c r="B10" s="3">
        <v>7</v>
      </c>
      <c r="C10" s="4">
        <v>9</v>
      </c>
      <c r="D10" s="46">
        <f t="shared" si="0"/>
        <v>1.2857142857142858</v>
      </c>
      <c r="E10" s="3">
        <v>7</v>
      </c>
      <c r="F10" s="4">
        <v>9</v>
      </c>
      <c r="G10" s="46">
        <f t="shared" si="1"/>
        <v>1.2857142857142858</v>
      </c>
      <c r="H10" s="3">
        <v>7</v>
      </c>
      <c r="I10" s="4">
        <v>10</v>
      </c>
      <c r="J10" s="46">
        <v>1.4285714285714286</v>
      </c>
      <c r="K10" s="3">
        <v>7</v>
      </c>
      <c r="L10" s="4">
        <v>10</v>
      </c>
      <c r="M10" s="46">
        <v>1.4285714285714286</v>
      </c>
      <c r="N10" s="3"/>
      <c r="O10" s="4"/>
      <c r="P10" s="5"/>
      <c r="Q10" s="3"/>
      <c r="R10" s="4"/>
      <c r="S10" s="5"/>
      <c r="T10" s="3"/>
      <c r="U10" s="4"/>
      <c r="V10" s="5"/>
      <c r="W10" s="2"/>
      <c r="X10" s="2"/>
      <c r="Y10" s="19"/>
      <c r="Z10" s="20"/>
      <c r="AA10" s="2"/>
      <c r="AB10" s="5"/>
      <c r="AC10" s="37"/>
      <c r="AD10" s="37"/>
      <c r="AE10" s="19"/>
      <c r="AF10" s="36"/>
      <c r="AG10" s="37"/>
      <c r="AH10" s="5"/>
      <c r="AI10" s="37"/>
      <c r="AJ10" s="37"/>
      <c r="AK10" s="19"/>
    </row>
    <row r="11" spans="1:37" ht="15.75" thickBot="1" x14ac:dyDescent="0.3">
      <c r="A11" s="14" t="s">
        <v>25</v>
      </c>
      <c r="B11" s="3">
        <v>21</v>
      </c>
      <c r="C11" s="4">
        <v>42</v>
      </c>
      <c r="D11" s="46">
        <f t="shared" si="0"/>
        <v>2</v>
      </c>
      <c r="E11" s="3">
        <v>21</v>
      </c>
      <c r="F11" s="4">
        <v>42</v>
      </c>
      <c r="G11" s="46">
        <f t="shared" si="1"/>
        <v>2</v>
      </c>
      <c r="H11" s="3">
        <v>21</v>
      </c>
      <c r="I11" s="4">
        <v>42</v>
      </c>
      <c r="J11" s="46">
        <v>2</v>
      </c>
      <c r="K11" s="3">
        <v>21</v>
      </c>
      <c r="L11" s="4">
        <v>42</v>
      </c>
      <c r="M11" s="46">
        <v>2</v>
      </c>
      <c r="N11" s="3"/>
      <c r="O11" s="4"/>
      <c r="P11" s="5"/>
      <c r="Q11" s="3"/>
      <c r="R11" s="4"/>
      <c r="S11" s="5"/>
      <c r="T11" s="3"/>
      <c r="U11" s="4"/>
      <c r="V11" s="5"/>
      <c r="W11" s="2"/>
      <c r="X11" s="2"/>
      <c r="Y11" s="19"/>
      <c r="Z11" s="20"/>
      <c r="AA11" s="2"/>
      <c r="AB11" s="5"/>
      <c r="AC11" s="37"/>
      <c r="AD11" s="37"/>
      <c r="AE11" s="19"/>
      <c r="AF11" s="36"/>
      <c r="AG11" s="37"/>
      <c r="AH11" s="5"/>
      <c r="AI11" s="37"/>
      <c r="AJ11" s="37"/>
      <c r="AK11" s="19"/>
    </row>
    <row r="12" spans="1:37" ht="15.75" thickBot="1" x14ac:dyDescent="0.3">
      <c r="A12" s="30" t="s">
        <v>43</v>
      </c>
      <c r="B12" s="22">
        <v>70</v>
      </c>
      <c r="C12" s="23">
        <v>109</v>
      </c>
      <c r="D12" s="47">
        <f t="shared" si="0"/>
        <v>1.5571428571428572</v>
      </c>
      <c r="E12" s="22">
        <v>70</v>
      </c>
      <c r="F12" s="23">
        <v>109</v>
      </c>
      <c r="G12" s="47">
        <f t="shared" si="1"/>
        <v>1.5571428571428572</v>
      </c>
      <c r="H12" s="22">
        <v>70</v>
      </c>
      <c r="I12" s="23">
        <v>110</v>
      </c>
      <c r="J12" s="47">
        <v>1.5714285714285714</v>
      </c>
      <c r="K12" s="22">
        <v>70</v>
      </c>
      <c r="L12" s="23">
        <v>110</v>
      </c>
      <c r="M12" s="47">
        <v>1.5714285714285714</v>
      </c>
      <c r="N12" s="22"/>
      <c r="O12" s="23"/>
      <c r="P12" s="24"/>
      <c r="Q12" s="22"/>
      <c r="R12" s="23"/>
      <c r="S12" s="24"/>
      <c r="T12" s="22"/>
      <c r="U12" s="23"/>
      <c r="V12" s="24"/>
      <c r="W12" s="43"/>
      <c r="X12" s="43"/>
      <c r="Y12" s="24"/>
      <c r="Z12" s="42"/>
      <c r="AA12" s="43"/>
      <c r="AB12" s="25"/>
      <c r="AC12" s="39"/>
      <c r="AD12" s="39"/>
      <c r="AE12" s="28"/>
      <c r="AF12" s="38"/>
      <c r="AG12" s="39"/>
      <c r="AH12" s="25"/>
      <c r="AI12" s="39"/>
      <c r="AJ12" s="39"/>
      <c r="AK12" s="28"/>
    </row>
    <row r="13" spans="1:37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</sheetData>
  <mergeCells count="12"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4BC7A-D44B-4345-961E-C1CA675BDD4B}">
  <dimension ref="A1:AN12"/>
  <sheetViews>
    <sheetView workbookViewId="0"/>
  </sheetViews>
  <sheetFormatPr baseColWidth="10" defaultRowHeight="15" x14ac:dyDescent="0.25"/>
  <cols>
    <col min="1" max="1" width="18.7109375" customWidth="1"/>
    <col min="2" max="3" width="6" style="2" customWidth="1"/>
    <col min="4" max="4" width="9.85546875" style="2" customWidth="1"/>
    <col min="5" max="6" width="6" style="2" customWidth="1"/>
    <col min="7" max="7" width="11" style="2" customWidth="1"/>
    <col min="8" max="9" width="6" style="2" customWidth="1"/>
    <col min="10" max="10" width="11.5703125" style="2" customWidth="1"/>
    <col min="11" max="12" width="6" style="2" customWidth="1"/>
    <col min="13" max="13" width="10.7109375" style="2" customWidth="1"/>
    <col min="14" max="15" width="6" style="2" hidden="1" customWidth="1"/>
    <col min="16" max="16" width="10" style="2" hidden="1" customWidth="1"/>
    <col min="17" max="18" width="6" style="2" hidden="1" customWidth="1"/>
    <col min="19" max="19" width="10.7109375" style="2" hidden="1" customWidth="1"/>
    <col min="20" max="21" width="6" style="2" hidden="1" customWidth="1"/>
    <col min="22" max="22" width="11.7109375" style="2" hidden="1" customWidth="1"/>
    <col min="23" max="23" width="7.5703125" style="2" hidden="1" customWidth="1"/>
    <col min="24" max="24" width="6.7109375" style="2" hidden="1" customWidth="1"/>
    <col min="25" max="25" width="11.7109375" style="2" hidden="1" customWidth="1"/>
    <col min="26" max="26" width="6.85546875" style="2" hidden="1" customWidth="1"/>
    <col min="27" max="27" width="7.28515625" style="2" hidden="1" customWidth="1"/>
    <col min="28" max="28" width="11.7109375" style="2" hidden="1" customWidth="1"/>
    <col min="29" max="29" width="6.42578125" style="2" hidden="1" customWidth="1"/>
    <col min="30" max="30" width="7.42578125" style="2" hidden="1" customWidth="1"/>
    <col min="31" max="31" width="11.7109375" style="2" hidden="1" customWidth="1"/>
    <col min="32" max="32" width="6.7109375" style="2" hidden="1" customWidth="1"/>
    <col min="33" max="33" width="5.28515625" style="2" hidden="1" customWidth="1"/>
    <col min="34" max="34" width="11.7109375" style="2" hidden="1" customWidth="1"/>
    <col min="35" max="35" width="8.7109375" style="2" hidden="1" customWidth="1"/>
    <col min="36" max="36" width="6.5703125" style="2" hidden="1" customWidth="1"/>
    <col min="37" max="37" width="11.7109375" style="2" hidden="1" customWidth="1"/>
    <col min="38" max="38" width="6.7109375" customWidth="1"/>
    <col min="39" max="39" width="7.7109375" customWidth="1"/>
  </cols>
  <sheetData>
    <row r="1" spans="1:40" ht="15.75" x14ac:dyDescent="0.25">
      <c r="A1" s="1" t="s">
        <v>86</v>
      </c>
    </row>
    <row r="2" spans="1:40" ht="15.75" x14ac:dyDescent="0.25">
      <c r="A2" s="1" t="s">
        <v>47</v>
      </c>
    </row>
    <row r="3" spans="1:40" ht="15.75" x14ac:dyDescent="0.25">
      <c r="A3" s="15"/>
    </row>
    <row r="4" spans="1:40" ht="15.75" thickBot="1" x14ac:dyDescent="0.3"/>
    <row r="5" spans="1:40" ht="15.75" thickBot="1" x14ac:dyDescent="0.3">
      <c r="B5" s="119" t="s">
        <v>6</v>
      </c>
      <c r="C5" s="120"/>
      <c r="D5" s="121"/>
      <c r="E5" s="119" t="s">
        <v>7</v>
      </c>
      <c r="F5" s="120"/>
      <c r="G5" s="121"/>
      <c r="H5" s="119" t="s">
        <v>8</v>
      </c>
      <c r="I5" s="120"/>
      <c r="J5" s="121"/>
      <c r="K5" s="119" t="s">
        <v>9</v>
      </c>
      <c r="L5" s="120"/>
      <c r="M5" s="121"/>
      <c r="N5" s="119" t="s">
        <v>10</v>
      </c>
      <c r="O5" s="120"/>
      <c r="P5" s="121"/>
      <c r="Q5" s="119" t="s">
        <v>11</v>
      </c>
      <c r="R5" s="120"/>
      <c r="S5" s="121"/>
      <c r="T5" s="119" t="s">
        <v>12</v>
      </c>
      <c r="U5" s="120"/>
      <c r="V5" s="121"/>
      <c r="W5" s="119" t="s">
        <v>38</v>
      </c>
      <c r="X5" s="120"/>
      <c r="Y5" s="121"/>
      <c r="Z5" s="119" t="s">
        <v>39</v>
      </c>
      <c r="AA5" s="120"/>
      <c r="AB5" s="121"/>
      <c r="AC5" s="120" t="s">
        <v>40</v>
      </c>
      <c r="AD5" s="120"/>
      <c r="AE5" s="120"/>
      <c r="AF5" s="119" t="s">
        <v>41</v>
      </c>
      <c r="AG5" s="120"/>
      <c r="AH5" s="121"/>
      <c r="AI5" s="119" t="s">
        <v>42</v>
      </c>
      <c r="AJ5" s="120"/>
      <c r="AK5" s="121"/>
      <c r="AL5" s="122" t="s">
        <v>16</v>
      </c>
      <c r="AM5" s="122"/>
      <c r="AN5" s="123"/>
    </row>
    <row r="6" spans="1:40" s="12" customFormat="1" ht="30" x14ac:dyDescent="0.25">
      <c r="A6" s="13" t="s">
        <v>0</v>
      </c>
      <c r="B6" s="9" t="s">
        <v>13</v>
      </c>
      <c r="C6" s="10" t="s">
        <v>14</v>
      </c>
      <c r="D6" s="11" t="s">
        <v>15</v>
      </c>
      <c r="E6" s="9" t="s">
        <v>13</v>
      </c>
      <c r="F6" s="10" t="s">
        <v>14</v>
      </c>
      <c r="G6" s="11" t="s">
        <v>15</v>
      </c>
      <c r="H6" s="9" t="s">
        <v>13</v>
      </c>
      <c r="I6" s="10" t="s">
        <v>14</v>
      </c>
      <c r="J6" s="11" t="s">
        <v>15</v>
      </c>
      <c r="K6" s="9" t="s">
        <v>13</v>
      </c>
      <c r="L6" s="10" t="s">
        <v>14</v>
      </c>
      <c r="M6" s="11" t="s">
        <v>15</v>
      </c>
      <c r="N6" s="9" t="s">
        <v>13</v>
      </c>
      <c r="O6" s="10" t="s">
        <v>14</v>
      </c>
      <c r="P6" s="11" t="s">
        <v>15</v>
      </c>
      <c r="Q6" s="9" t="s">
        <v>13</v>
      </c>
      <c r="R6" s="10" t="s">
        <v>14</v>
      </c>
      <c r="S6" s="11" t="s">
        <v>15</v>
      </c>
      <c r="T6" s="9" t="s">
        <v>13</v>
      </c>
      <c r="U6" s="10" t="s">
        <v>14</v>
      </c>
      <c r="V6" s="11" t="s">
        <v>15</v>
      </c>
      <c r="W6" s="9" t="s">
        <v>13</v>
      </c>
      <c r="X6" s="10" t="s">
        <v>14</v>
      </c>
      <c r="Y6" s="11" t="s">
        <v>15</v>
      </c>
      <c r="Z6" s="9" t="s">
        <v>13</v>
      </c>
      <c r="AA6" s="10" t="s">
        <v>14</v>
      </c>
      <c r="AB6" s="11" t="s">
        <v>15</v>
      </c>
      <c r="AC6" s="10" t="s">
        <v>13</v>
      </c>
      <c r="AD6" s="10" t="s">
        <v>14</v>
      </c>
      <c r="AE6" s="10" t="s">
        <v>15</v>
      </c>
      <c r="AF6" s="9" t="s">
        <v>13</v>
      </c>
      <c r="AG6" s="10" t="s">
        <v>14</v>
      </c>
      <c r="AH6" s="11" t="s">
        <v>15</v>
      </c>
      <c r="AI6" s="9" t="s">
        <v>13</v>
      </c>
      <c r="AJ6" s="10" t="s">
        <v>14</v>
      </c>
      <c r="AK6" s="11" t="s">
        <v>15</v>
      </c>
      <c r="AL6" s="51" t="s">
        <v>13</v>
      </c>
      <c r="AM6" s="51" t="s">
        <v>14</v>
      </c>
      <c r="AN6" s="52" t="s">
        <v>15</v>
      </c>
    </row>
    <row r="7" spans="1:40" x14ac:dyDescent="0.25">
      <c r="A7" s="14" t="s">
        <v>1</v>
      </c>
      <c r="B7" s="3">
        <v>0</v>
      </c>
      <c r="C7" s="4">
        <v>0</v>
      </c>
      <c r="D7" s="5">
        <v>0</v>
      </c>
      <c r="E7" s="3">
        <v>0</v>
      </c>
      <c r="F7" s="4">
        <v>0</v>
      </c>
      <c r="G7" s="5">
        <v>0</v>
      </c>
      <c r="H7" s="3">
        <v>0</v>
      </c>
      <c r="I7" s="4">
        <v>0</v>
      </c>
      <c r="J7" s="5">
        <v>0</v>
      </c>
      <c r="K7" s="3">
        <v>0</v>
      </c>
      <c r="L7" s="4">
        <v>0</v>
      </c>
      <c r="M7" s="5">
        <f>IFERROR(L7/K7,0)</f>
        <v>0</v>
      </c>
      <c r="N7" s="3"/>
      <c r="O7" s="4"/>
      <c r="P7" s="5"/>
      <c r="Q7" s="3"/>
      <c r="R7" s="4"/>
      <c r="S7" s="5"/>
      <c r="T7" s="3"/>
      <c r="U7" s="4"/>
      <c r="V7" s="5"/>
      <c r="W7" s="20"/>
      <c r="Y7" s="5"/>
      <c r="Z7" s="20"/>
      <c r="AB7" s="5"/>
      <c r="AC7" s="37"/>
      <c r="AD7" s="37"/>
      <c r="AE7" s="5"/>
      <c r="AF7" s="36"/>
      <c r="AG7" s="37"/>
      <c r="AH7" s="5"/>
      <c r="AI7" s="36"/>
      <c r="AJ7" s="37"/>
      <c r="AK7" s="5"/>
      <c r="AL7" s="4">
        <f>B7+E7+H7+K7+N7+Q7+T7+W7+Z7+AC7+AF7+AI7</f>
        <v>0</v>
      </c>
      <c r="AM7" s="4">
        <f>C7+F7+I7+L7+O7+R7+U7+X7+AA7+AD7+AG7+AJ7</f>
        <v>0</v>
      </c>
      <c r="AN7" s="5">
        <f>IFERROR(AM7/AL7,0)</f>
        <v>0</v>
      </c>
    </row>
    <row r="8" spans="1:40" x14ac:dyDescent="0.25">
      <c r="A8" s="14" t="s">
        <v>2</v>
      </c>
      <c r="B8" s="3">
        <v>0</v>
      </c>
      <c r="C8" s="4">
        <v>0</v>
      </c>
      <c r="D8" s="5">
        <v>0</v>
      </c>
      <c r="E8" s="3">
        <v>0</v>
      </c>
      <c r="F8" s="4">
        <v>0</v>
      </c>
      <c r="G8" s="5">
        <v>0</v>
      </c>
      <c r="H8" s="3">
        <v>0</v>
      </c>
      <c r="I8" s="4">
        <v>0</v>
      </c>
      <c r="J8" s="5">
        <v>0</v>
      </c>
      <c r="K8" s="3">
        <v>1</v>
      </c>
      <c r="L8" s="4">
        <v>1</v>
      </c>
      <c r="M8" s="5">
        <f t="shared" ref="M8:M12" si="0">IFERROR(L8/K8,0)</f>
        <v>1</v>
      </c>
      <c r="N8" s="3"/>
      <c r="O8" s="4"/>
      <c r="P8" s="5"/>
      <c r="Q8" s="3"/>
      <c r="R8" s="4"/>
      <c r="S8" s="5"/>
      <c r="T8" s="3"/>
      <c r="U8" s="4"/>
      <c r="V8" s="5"/>
      <c r="W8" s="20"/>
      <c r="Y8" s="5"/>
      <c r="Z8" s="20"/>
      <c r="AB8" s="5"/>
      <c r="AC8" s="37"/>
      <c r="AD8" s="37"/>
      <c r="AE8" s="5"/>
      <c r="AF8" s="36"/>
      <c r="AG8" s="37"/>
      <c r="AH8" s="5"/>
      <c r="AI8" s="36"/>
      <c r="AJ8" s="37"/>
      <c r="AK8" s="5"/>
      <c r="AL8" s="4">
        <f t="shared" ref="AL8:AL12" si="1">B8+E8+H8+K8+N8+Q8+T8+W8+Z8+AC8+AF8+AI8</f>
        <v>1</v>
      </c>
      <c r="AM8" s="4">
        <f t="shared" ref="AM8:AM12" si="2">C8+F8+I8+L8+O8+R8+U8+X8+AA8+AD8+AG8+AJ8</f>
        <v>1</v>
      </c>
      <c r="AN8" s="5">
        <f t="shared" ref="AN8:AN12" si="3">IFERROR(AM8/AL8,0)</f>
        <v>1</v>
      </c>
    </row>
    <row r="9" spans="1:40" x14ac:dyDescent="0.25">
      <c r="A9" s="14" t="s">
        <v>3</v>
      </c>
      <c r="B9" s="3">
        <v>0</v>
      </c>
      <c r="C9" s="4">
        <v>0</v>
      </c>
      <c r="D9" s="5">
        <v>0</v>
      </c>
      <c r="E9" s="3">
        <v>0</v>
      </c>
      <c r="F9" s="4">
        <v>0</v>
      </c>
      <c r="G9" s="5">
        <v>0</v>
      </c>
      <c r="H9" s="3">
        <v>0</v>
      </c>
      <c r="I9" s="4">
        <v>0</v>
      </c>
      <c r="J9" s="5">
        <v>0</v>
      </c>
      <c r="K9" s="3">
        <v>0</v>
      </c>
      <c r="L9" s="4">
        <v>0</v>
      </c>
      <c r="M9" s="5">
        <f t="shared" si="0"/>
        <v>0</v>
      </c>
      <c r="N9" s="3"/>
      <c r="O9" s="4"/>
      <c r="P9" s="5"/>
      <c r="Q9" s="3"/>
      <c r="R9" s="4"/>
      <c r="S9" s="5"/>
      <c r="T9" s="3"/>
      <c r="U9" s="4"/>
      <c r="V9" s="5"/>
      <c r="W9" s="20"/>
      <c r="Y9" s="5"/>
      <c r="Z9" s="20"/>
      <c r="AB9" s="5"/>
      <c r="AC9" s="36"/>
      <c r="AD9" s="37"/>
      <c r="AE9" s="5"/>
      <c r="AF9" s="36"/>
      <c r="AG9" s="37"/>
      <c r="AH9" s="5"/>
      <c r="AI9" s="36"/>
      <c r="AJ9" s="37"/>
      <c r="AK9" s="5"/>
      <c r="AL9" s="4">
        <f t="shared" si="1"/>
        <v>0</v>
      </c>
      <c r="AM9" s="4">
        <f t="shared" si="2"/>
        <v>0</v>
      </c>
      <c r="AN9" s="5">
        <f t="shared" si="3"/>
        <v>0</v>
      </c>
    </row>
    <row r="10" spans="1:40" x14ac:dyDescent="0.25">
      <c r="A10" s="14" t="s">
        <v>4</v>
      </c>
      <c r="B10" s="3">
        <v>1</v>
      </c>
      <c r="C10" s="4">
        <v>1</v>
      </c>
      <c r="D10" s="5">
        <v>0</v>
      </c>
      <c r="E10" s="3">
        <v>0</v>
      </c>
      <c r="F10" s="4">
        <v>0</v>
      </c>
      <c r="G10" s="5">
        <v>0</v>
      </c>
      <c r="H10" s="3">
        <v>0</v>
      </c>
      <c r="I10" s="4">
        <v>0</v>
      </c>
      <c r="J10" s="5">
        <v>0</v>
      </c>
      <c r="K10" s="3">
        <v>1</v>
      </c>
      <c r="L10" s="4">
        <v>1</v>
      </c>
      <c r="M10" s="5">
        <f t="shared" si="0"/>
        <v>1</v>
      </c>
      <c r="N10" s="3"/>
      <c r="O10" s="4"/>
      <c r="P10" s="5"/>
      <c r="Q10" s="3"/>
      <c r="R10" s="4"/>
      <c r="S10" s="5"/>
      <c r="T10" s="3"/>
      <c r="U10" s="4"/>
      <c r="V10" s="5"/>
      <c r="W10" s="20"/>
      <c r="Y10" s="5"/>
      <c r="Z10" s="20"/>
      <c r="AB10" s="5"/>
      <c r="AC10" s="36"/>
      <c r="AD10" s="37"/>
      <c r="AE10" s="5"/>
      <c r="AF10" s="36"/>
      <c r="AG10" s="37"/>
      <c r="AH10" s="5"/>
      <c r="AI10" s="36"/>
      <c r="AJ10" s="37"/>
      <c r="AK10" s="5"/>
      <c r="AL10" s="4">
        <f t="shared" si="1"/>
        <v>2</v>
      </c>
      <c r="AM10" s="4">
        <f t="shared" si="2"/>
        <v>2</v>
      </c>
      <c r="AN10" s="5">
        <f t="shared" si="3"/>
        <v>1</v>
      </c>
    </row>
    <row r="11" spans="1:40" ht="15.75" thickBot="1" x14ac:dyDescent="0.3">
      <c r="A11" s="14" t="s">
        <v>5</v>
      </c>
      <c r="B11" s="3">
        <v>0</v>
      </c>
      <c r="C11" s="4">
        <v>0</v>
      </c>
      <c r="D11" s="5">
        <v>0</v>
      </c>
      <c r="E11" s="3">
        <v>0</v>
      </c>
      <c r="F11" s="4">
        <v>0</v>
      </c>
      <c r="G11" s="5">
        <v>0</v>
      </c>
      <c r="H11" s="3">
        <v>0</v>
      </c>
      <c r="I11" s="4">
        <v>0</v>
      </c>
      <c r="J11" s="5">
        <v>0</v>
      </c>
      <c r="K11" s="3">
        <v>0</v>
      </c>
      <c r="L11" s="4">
        <v>0</v>
      </c>
      <c r="M11" s="5">
        <f t="shared" si="0"/>
        <v>0</v>
      </c>
      <c r="N11" s="3"/>
      <c r="O11" s="4"/>
      <c r="P11" s="5"/>
      <c r="Q11" s="3"/>
      <c r="R11" s="4"/>
      <c r="S11" s="5"/>
      <c r="T11" s="3"/>
      <c r="U11" s="4"/>
      <c r="V11" s="5"/>
      <c r="W11" s="20"/>
      <c r="Y11" s="5"/>
      <c r="Z11" s="20"/>
      <c r="AB11" s="5"/>
      <c r="AC11" s="37"/>
      <c r="AD11" s="37"/>
      <c r="AE11" s="5"/>
      <c r="AF11" s="36"/>
      <c r="AG11" s="37"/>
      <c r="AH11" s="5"/>
      <c r="AI11" s="36"/>
      <c r="AJ11" s="37"/>
      <c r="AK11" s="5"/>
      <c r="AL11" s="4">
        <f t="shared" si="1"/>
        <v>0</v>
      </c>
      <c r="AM11" s="4">
        <f t="shared" si="2"/>
        <v>0</v>
      </c>
      <c r="AN11" s="5">
        <f t="shared" si="3"/>
        <v>0</v>
      </c>
    </row>
    <row r="12" spans="1:40" ht="15.75" thickBot="1" x14ac:dyDescent="0.3">
      <c r="A12" s="21"/>
      <c r="B12" s="22">
        <v>1</v>
      </c>
      <c r="C12" s="23">
        <v>1</v>
      </c>
      <c r="D12" s="24">
        <v>0</v>
      </c>
      <c r="E12" s="22">
        <v>0</v>
      </c>
      <c r="F12" s="23">
        <v>0</v>
      </c>
      <c r="G12" s="24">
        <v>0</v>
      </c>
      <c r="H12" s="22">
        <v>0</v>
      </c>
      <c r="I12" s="23">
        <v>0</v>
      </c>
      <c r="J12" s="24">
        <v>0</v>
      </c>
      <c r="K12" s="22">
        <v>2</v>
      </c>
      <c r="L12" s="23">
        <v>2</v>
      </c>
      <c r="M12" s="24">
        <f t="shared" si="0"/>
        <v>1</v>
      </c>
      <c r="N12" s="22"/>
      <c r="O12" s="23"/>
      <c r="P12" s="24"/>
      <c r="Q12" s="22"/>
      <c r="R12" s="23"/>
      <c r="S12" s="24"/>
      <c r="T12" s="22"/>
      <c r="U12" s="23"/>
      <c r="V12" s="24"/>
      <c r="W12" s="17"/>
      <c r="X12" s="18"/>
      <c r="Y12" s="25"/>
      <c r="Z12" s="17"/>
      <c r="AA12" s="18"/>
      <c r="AB12" s="25"/>
      <c r="AC12" s="18"/>
      <c r="AD12" s="18"/>
      <c r="AE12" s="25"/>
      <c r="AF12" s="38"/>
      <c r="AG12" s="39"/>
      <c r="AH12" s="25"/>
      <c r="AI12" s="38"/>
      <c r="AJ12" s="39"/>
      <c r="AK12" s="25"/>
      <c r="AL12" s="54">
        <f t="shared" si="1"/>
        <v>3</v>
      </c>
      <c r="AM12" s="54">
        <f t="shared" si="2"/>
        <v>3</v>
      </c>
      <c r="AN12" s="55">
        <f t="shared" si="3"/>
        <v>1</v>
      </c>
    </row>
  </sheetData>
  <mergeCells count="13">
    <mergeCell ref="T5:V5"/>
    <mergeCell ref="AL5:AN5"/>
    <mergeCell ref="B5:D5"/>
    <mergeCell ref="E5:G5"/>
    <mergeCell ref="H5:J5"/>
    <mergeCell ref="K5:M5"/>
    <mergeCell ref="N5:P5"/>
    <mergeCell ref="Q5:S5"/>
    <mergeCell ref="W5:Y5"/>
    <mergeCell ref="Z5:AB5"/>
    <mergeCell ref="AC5:AE5"/>
    <mergeCell ref="AF5:AH5"/>
    <mergeCell ref="AI5:AK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011DC-3819-4C7F-A076-F42B6F0808D4}">
  <dimension ref="A1:AE26"/>
  <sheetViews>
    <sheetView zoomScale="85" zoomScaleNormal="85" workbookViewId="0">
      <selection activeCell="AB23" sqref="AB23"/>
    </sheetView>
  </sheetViews>
  <sheetFormatPr baseColWidth="10" defaultRowHeight="15" x14ac:dyDescent="0.25"/>
  <cols>
    <col min="1" max="1" width="66.5703125" bestFit="1" customWidth="1"/>
    <col min="2" max="2" width="6.5703125" style="2" bestFit="1" customWidth="1"/>
    <col min="3" max="3" width="9" style="2" customWidth="1"/>
  </cols>
  <sheetData>
    <row r="1" spans="1:31" ht="15.75" x14ac:dyDescent="0.25">
      <c r="A1" s="44" t="s">
        <v>100</v>
      </c>
    </row>
    <row r="2" spans="1:31" x14ac:dyDescent="0.25">
      <c r="A2" s="49" t="s">
        <v>78</v>
      </c>
    </row>
    <row r="3" spans="1:31" x14ac:dyDescent="0.25">
      <c r="A3" t="s">
        <v>77</v>
      </c>
    </row>
    <row r="4" spans="1:31" x14ac:dyDescent="0.25">
      <c r="A4" s="107" t="s">
        <v>79</v>
      </c>
    </row>
    <row r="5" spans="1:31" x14ac:dyDescent="0.25">
      <c r="A5" t="s">
        <v>76</v>
      </c>
    </row>
    <row r="8" spans="1:31" ht="15.75" thickBot="1" x14ac:dyDescent="0.3"/>
    <row r="9" spans="1:31" x14ac:dyDescent="0.25">
      <c r="A9" s="108"/>
      <c r="B9" s="131" t="s">
        <v>71</v>
      </c>
      <c r="C9" s="132"/>
      <c r="D9" s="132"/>
      <c r="E9" s="132"/>
      <c r="F9" s="132"/>
      <c r="G9" s="133"/>
      <c r="H9" s="131" t="s">
        <v>72</v>
      </c>
      <c r="I9" s="132"/>
      <c r="J9" s="132"/>
      <c r="K9" s="132"/>
      <c r="L9" s="132"/>
      <c r="M9" s="133"/>
      <c r="N9" s="131" t="s">
        <v>73</v>
      </c>
      <c r="O9" s="132"/>
      <c r="P9" s="132"/>
      <c r="Q9" s="132"/>
      <c r="R9" s="132"/>
      <c r="S9" s="133"/>
      <c r="T9" s="131" t="s">
        <v>74</v>
      </c>
      <c r="U9" s="132"/>
      <c r="V9" s="132"/>
      <c r="W9" s="132"/>
      <c r="X9" s="132"/>
      <c r="Y9" s="133"/>
      <c r="Z9" s="127" t="s">
        <v>75</v>
      </c>
      <c r="AA9" s="128"/>
      <c r="AB9" s="128"/>
      <c r="AC9" s="128"/>
      <c r="AD9" s="128"/>
      <c r="AE9" s="129"/>
    </row>
    <row r="10" spans="1:31" ht="45" x14ac:dyDescent="0.25">
      <c r="A10" s="109" t="s">
        <v>44</v>
      </c>
      <c r="B10" s="72" t="s">
        <v>58</v>
      </c>
      <c r="C10" s="71" t="s">
        <v>59</v>
      </c>
      <c r="D10" s="71" t="s">
        <v>15</v>
      </c>
      <c r="E10" s="71" t="s">
        <v>68</v>
      </c>
      <c r="F10" s="71" t="s">
        <v>69</v>
      </c>
      <c r="G10" s="73" t="s">
        <v>70</v>
      </c>
      <c r="H10" s="72" t="s">
        <v>58</v>
      </c>
      <c r="I10" s="71" t="s">
        <v>59</v>
      </c>
      <c r="J10" s="71" t="s">
        <v>15</v>
      </c>
      <c r="K10" s="71" t="s">
        <v>68</v>
      </c>
      <c r="L10" s="71" t="s">
        <v>69</v>
      </c>
      <c r="M10" s="73" t="s">
        <v>70</v>
      </c>
      <c r="N10" s="72" t="s">
        <v>58</v>
      </c>
      <c r="O10" s="71" t="s">
        <v>59</v>
      </c>
      <c r="P10" s="71" t="s">
        <v>15</v>
      </c>
      <c r="Q10" s="71" t="s">
        <v>68</v>
      </c>
      <c r="R10" s="71" t="s">
        <v>69</v>
      </c>
      <c r="S10" s="73" t="s">
        <v>70</v>
      </c>
      <c r="T10" s="72" t="s">
        <v>58</v>
      </c>
      <c r="U10" s="71" t="s">
        <v>59</v>
      </c>
      <c r="V10" s="71" t="s">
        <v>15</v>
      </c>
      <c r="W10" s="71" t="s">
        <v>68</v>
      </c>
      <c r="X10" s="71" t="s">
        <v>69</v>
      </c>
      <c r="Y10" s="73" t="s">
        <v>70</v>
      </c>
      <c r="Z10" s="112" t="s">
        <v>62</v>
      </c>
      <c r="AA10" s="113" t="s">
        <v>63</v>
      </c>
      <c r="AB10" s="113" t="s">
        <v>64</v>
      </c>
      <c r="AC10" s="113" t="s">
        <v>65</v>
      </c>
      <c r="AD10" s="113" t="s">
        <v>66</v>
      </c>
      <c r="AE10" s="114" t="s">
        <v>67</v>
      </c>
    </row>
    <row r="11" spans="1:31" x14ac:dyDescent="0.25">
      <c r="A11" s="110" t="s">
        <v>28</v>
      </c>
      <c r="B11" s="99">
        <v>5261</v>
      </c>
      <c r="C11" s="100">
        <f>(E11*1.5)+(F11*3)+(G11*0.4)</f>
        <v>0</v>
      </c>
      <c r="D11" s="101">
        <f>C11/B11*10000</f>
        <v>0</v>
      </c>
      <c r="E11" s="100">
        <v>0</v>
      </c>
      <c r="F11" s="100">
        <v>0</v>
      </c>
      <c r="G11" s="102">
        <v>0</v>
      </c>
      <c r="H11" s="99">
        <v>5261</v>
      </c>
      <c r="I11" s="100">
        <f>(K11*1.5)+(L11*3)+(M11*0.4)</f>
        <v>0</v>
      </c>
      <c r="J11" s="101">
        <f>I11/H11*10000</f>
        <v>0</v>
      </c>
      <c r="K11" s="100">
        <v>0</v>
      </c>
      <c r="L11" s="100">
        <v>0</v>
      </c>
      <c r="M11" s="102">
        <v>0</v>
      </c>
      <c r="N11" s="99">
        <v>5261</v>
      </c>
      <c r="O11" s="100">
        <f>(Q11*1.5)+(R11*3)+(S11*0.4)</f>
        <v>0</v>
      </c>
      <c r="P11" s="101">
        <f>O11/N11*10000</f>
        <v>0</v>
      </c>
      <c r="Q11" s="100">
        <v>0</v>
      </c>
      <c r="R11" s="100">
        <v>0</v>
      </c>
      <c r="S11" s="102">
        <v>0</v>
      </c>
      <c r="T11" s="99">
        <v>5261</v>
      </c>
      <c r="U11" s="100">
        <f>(W11*1.5)+(X11*3)+(Y11*0.4)</f>
        <v>5.8000000000000007</v>
      </c>
      <c r="V11" s="101">
        <f>U11/T11*10000</f>
        <v>11.024520053221822</v>
      </c>
      <c r="W11" s="100">
        <v>0</v>
      </c>
      <c r="X11" s="100">
        <v>1</v>
      </c>
      <c r="Y11" s="102">
        <v>7</v>
      </c>
      <c r="Z11" s="99">
        <v>5261</v>
      </c>
      <c r="AA11" s="100">
        <f>(AC11*1.5)+(AD11*3)+(AE11*0.4)</f>
        <v>5.8000000000000007</v>
      </c>
      <c r="AB11" s="101">
        <f>AA11/Z11*10000</f>
        <v>11.024520053221822</v>
      </c>
      <c r="AC11" s="100">
        <v>0</v>
      </c>
      <c r="AD11" s="100">
        <v>1</v>
      </c>
      <c r="AE11" s="102">
        <v>7</v>
      </c>
    </row>
    <row r="12" spans="1:31" x14ac:dyDescent="0.25">
      <c r="A12" s="110" t="s">
        <v>26</v>
      </c>
      <c r="B12" s="99">
        <v>3218</v>
      </c>
      <c r="C12" s="100">
        <f t="shared" ref="C12:C23" si="0">(E12*1.5)+(F12*3)+(G12*0.4)</f>
        <v>0</v>
      </c>
      <c r="D12" s="101">
        <f t="shared" ref="D12:D23" si="1">C12/B12*10000</f>
        <v>0</v>
      </c>
      <c r="E12" s="100">
        <v>0</v>
      </c>
      <c r="F12" s="100">
        <v>0</v>
      </c>
      <c r="G12" s="102">
        <v>0</v>
      </c>
      <c r="H12" s="99">
        <v>3218</v>
      </c>
      <c r="I12" s="100">
        <f t="shared" ref="I12:I20" si="2">(K12*1.5)+(L12*3)+(M12*0.4)</f>
        <v>0</v>
      </c>
      <c r="J12" s="101">
        <f t="shared" ref="J12:J23" si="3">I12/H12*10000</f>
        <v>0</v>
      </c>
      <c r="K12" s="100">
        <v>0</v>
      </c>
      <c r="L12" s="100">
        <v>0</v>
      </c>
      <c r="M12" s="102">
        <v>0</v>
      </c>
      <c r="N12" s="99">
        <v>3218</v>
      </c>
      <c r="O12" s="100">
        <f t="shared" ref="O12:O20" si="4">(Q12*1.5)+(R12*3)+(S12*0.4)</f>
        <v>3.2</v>
      </c>
      <c r="P12" s="101">
        <f t="shared" ref="P12:P23" si="5">O12/N12*10000</f>
        <v>9.944064636420137</v>
      </c>
      <c r="Q12" s="100">
        <v>0</v>
      </c>
      <c r="R12" s="100">
        <v>0</v>
      </c>
      <c r="S12" s="102">
        <v>8</v>
      </c>
      <c r="T12" s="99">
        <v>3218</v>
      </c>
      <c r="U12" s="100">
        <f t="shared" ref="U12:U20" si="6">(W12*1.5)+(X12*3)+(Y12*0.4)</f>
        <v>6.8000000000000007</v>
      </c>
      <c r="V12" s="101">
        <f t="shared" ref="V12:V23" si="7">U12/T12*10000</f>
        <v>21.131137352392795</v>
      </c>
      <c r="W12" s="100">
        <v>0</v>
      </c>
      <c r="X12" s="100">
        <v>0</v>
      </c>
      <c r="Y12" s="102">
        <v>17</v>
      </c>
      <c r="Z12" s="99">
        <v>3218</v>
      </c>
      <c r="AA12" s="100">
        <f t="shared" ref="AA12:AA20" si="8">(AC12*1.5)+(AD12*3)+(AE12*0.4)</f>
        <v>10</v>
      </c>
      <c r="AB12" s="101">
        <f t="shared" ref="AB12:AB23" si="9">AA12/Z12*10000</f>
        <v>31.075201988812928</v>
      </c>
      <c r="AC12" s="100">
        <v>0</v>
      </c>
      <c r="AD12" s="100">
        <v>0</v>
      </c>
      <c r="AE12" s="102">
        <v>25</v>
      </c>
    </row>
    <row r="13" spans="1:31" x14ac:dyDescent="0.25">
      <c r="A13" s="110" t="s">
        <v>32</v>
      </c>
      <c r="B13" s="99">
        <v>1332</v>
      </c>
      <c r="C13" s="100">
        <f t="shared" si="0"/>
        <v>0</v>
      </c>
      <c r="D13" s="101">
        <f t="shared" si="1"/>
        <v>0</v>
      </c>
      <c r="E13" s="100">
        <v>0</v>
      </c>
      <c r="F13" s="100">
        <v>0</v>
      </c>
      <c r="G13" s="102">
        <v>0</v>
      </c>
      <c r="H13" s="99">
        <v>1332</v>
      </c>
      <c r="I13" s="100">
        <f t="shared" si="2"/>
        <v>0</v>
      </c>
      <c r="J13" s="101">
        <f t="shared" si="3"/>
        <v>0</v>
      </c>
      <c r="K13" s="100">
        <v>0</v>
      </c>
      <c r="L13" s="100">
        <v>0</v>
      </c>
      <c r="M13" s="102">
        <v>0</v>
      </c>
      <c r="N13" s="99">
        <v>1332</v>
      </c>
      <c r="O13" s="100">
        <f t="shared" si="4"/>
        <v>6</v>
      </c>
      <c r="P13" s="101">
        <f t="shared" si="5"/>
        <v>45.045045045045043</v>
      </c>
      <c r="Q13" s="100">
        <v>0</v>
      </c>
      <c r="R13" s="100">
        <v>2</v>
      </c>
      <c r="S13" s="102">
        <v>0</v>
      </c>
      <c r="T13" s="99">
        <v>1332</v>
      </c>
      <c r="U13" s="100">
        <f t="shared" si="6"/>
        <v>6</v>
      </c>
      <c r="V13" s="101">
        <f t="shared" si="7"/>
        <v>45.045045045045043</v>
      </c>
      <c r="W13" s="100">
        <v>0</v>
      </c>
      <c r="X13" s="100">
        <v>2</v>
      </c>
      <c r="Y13" s="102">
        <v>0</v>
      </c>
      <c r="Z13" s="99">
        <v>1332</v>
      </c>
      <c r="AA13" s="100">
        <f t="shared" si="8"/>
        <v>12</v>
      </c>
      <c r="AB13" s="101">
        <f t="shared" si="9"/>
        <v>90.090090090090087</v>
      </c>
      <c r="AC13" s="100">
        <v>0</v>
      </c>
      <c r="AD13" s="100">
        <v>4</v>
      </c>
      <c r="AE13" s="102">
        <v>0</v>
      </c>
    </row>
    <row r="14" spans="1:31" x14ac:dyDescent="0.25">
      <c r="A14" s="110" t="s">
        <v>24</v>
      </c>
      <c r="B14" s="99">
        <v>6299</v>
      </c>
      <c r="C14" s="100">
        <f t="shared" si="0"/>
        <v>3.4</v>
      </c>
      <c r="D14" s="101">
        <f t="shared" si="1"/>
        <v>5.3976821717732975</v>
      </c>
      <c r="E14" s="100">
        <v>0</v>
      </c>
      <c r="F14" s="100">
        <v>1</v>
      </c>
      <c r="G14" s="102">
        <v>1</v>
      </c>
      <c r="H14" s="99">
        <v>6299</v>
      </c>
      <c r="I14" s="100">
        <f t="shared" si="2"/>
        <v>23.5</v>
      </c>
      <c r="J14" s="101">
        <f t="shared" si="3"/>
        <v>37.307509128433082</v>
      </c>
      <c r="K14" s="100">
        <v>5</v>
      </c>
      <c r="L14" s="100">
        <v>4</v>
      </c>
      <c r="M14" s="102">
        <v>10</v>
      </c>
      <c r="N14" s="99">
        <v>6299</v>
      </c>
      <c r="O14" s="100">
        <f t="shared" si="4"/>
        <v>43.7</v>
      </c>
      <c r="P14" s="101">
        <f t="shared" si="5"/>
        <v>69.37609144308621</v>
      </c>
      <c r="Q14" s="100">
        <v>13</v>
      </c>
      <c r="R14" s="100">
        <v>5</v>
      </c>
      <c r="S14" s="102">
        <v>23</v>
      </c>
      <c r="T14" s="99">
        <v>6299</v>
      </c>
      <c r="U14" s="100">
        <f t="shared" si="6"/>
        <v>51.5</v>
      </c>
      <c r="V14" s="101">
        <f t="shared" si="7"/>
        <v>81.759009366566119</v>
      </c>
      <c r="W14" s="100">
        <v>15</v>
      </c>
      <c r="X14" s="100">
        <v>5</v>
      </c>
      <c r="Y14" s="102">
        <v>35</v>
      </c>
      <c r="Z14" s="99">
        <v>6299</v>
      </c>
      <c r="AA14" s="100">
        <f t="shared" si="8"/>
        <v>122.1</v>
      </c>
      <c r="AB14" s="101">
        <f t="shared" si="9"/>
        <v>193.84029210985869</v>
      </c>
      <c r="AC14" s="100">
        <v>33</v>
      </c>
      <c r="AD14" s="100">
        <v>15</v>
      </c>
      <c r="AE14" s="102">
        <v>69</v>
      </c>
    </row>
    <row r="15" spans="1:31" x14ac:dyDescent="0.25">
      <c r="A15" s="110" t="s">
        <v>35</v>
      </c>
      <c r="B15" s="99">
        <v>513</v>
      </c>
      <c r="C15" s="100">
        <f t="shared" si="0"/>
        <v>0</v>
      </c>
      <c r="D15" s="101">
        <f t="shared" si="1"/>
        <v>0</v>
      </c>
      <c r="E15" s="100">
        <v>0</v>
      </c>
      <c r="F15" s="100">
        <v>0</v>
      </c>
      <c r="G15" s="102">
        <v>0</v>
      </c>
      <c r="H15" s="99">
        <v>513</v>
      </c>
      <c r="I15" s="100">
        <f t="shared" si="2"/>
        <v>0</v>
      </c>
      <c r="J15" s="101">
        <f t="shared" si="3"/>
        <v>0</v>
      </c>
      <c r="K15" s="100">
        <v>0</v>
      </c>
      <c r="L15" s="100">
        <v>0</v>
      </c>
      <c r="M15" s="102">
        <v>0</v>
      </c>
      <c r="N15" s="99">
        <v>513</v>
      </c>
      <c r="O15" s="100">
        <f t="shared" si="4"/>
        <v>1.2000000000000002</v>
      </c>
      <c r="P15" s="101">
        <f t="shared" si="5"/>
        <v>23.39181286549708</v>
      </c>
      <c r="Q15" s="100">
        <v>0</v>
      </c>
      <c r="R15" s="100">
        <v>0</v>
      </c>
      <c r="S15" s="102">
        <v>3</v>
      </c>
      <c r="T15" s="99">
        <v>513</v>
      </c>
      <c r="U15" s="100">
        <f t="shared" si="6"/>
        <v>1.2000000000000002</v>
      </c>
      <c r="V15" s="101">
        <f t="shared" si="7"/>
        <v>23.39181286549708</v>
      </c>
      <c r="W15" s="100">
        <v>0</v>
      </c>
      <c r="X15" s="100">
        <v>0</v>
      </c>
      <c r="Y15" s="102">
        <v>3</v>
      </c>
      <c r="Z15" s="99">
        <v>513</v>
      </c>
      <c r="AA15" s="100">
        <f t="shared" si="8"/>
        <v>2.4000000000000004</v>
      </c>
      <c r="AB15" s="101">
        <f t="shared" si="9"/>
        <v>46.78362573099416</v>
      </c>
      <c r="AC15" s="100">
        <v>0</v>
      </c>
      <c r="AD15" s="100">
        <v>0</v>
      </c>
      <c r="AE15" s="102">
        <v>6</v>
      </c>
    </row>
    <row r="16" spans="1:31" x14ac:dyDescent="0.25">
      <c r="A16" s="110" t="s">
        <v>31</v>
      </c>
      <c r="B16" s="99">
        <v>167</v>
      </c>
      <c r="C16" s="100">
        <f t="shared" si="0"/>
        <v>0</v>
      </c>
      <c r="D16" s="101">
        <f t="shared" si="1"/>
        <v>0</v>
      </c>
      <c r="E16" s="100">
        <v>0</v>
      </c>
      <c r="F16" s="100">
        <v>0</v>
      </c>
      <c r="G16" s="102">
        <v>0</v>
      </c>
      <c r="H16" s="99">
        <v>167</v>
      </c>
      <c r="I16" s="100">
        <f t="shared" si="2"/>
        <v>0</v>
      </c>
      <c r="J16" s="101">
        <f t="shared" si="3"/>
        <v>0</v>
      </c>
      <c r="K16" s="100">
        <v>0</v>
      </c>
      <c r="L16" s="100">
        <v>0</v>
      </c>
      <c r="M16" s="102">
        <v>0</v>
      </c>
      <c r="N16" s="99">
        <v>167</v>
      </c>
      <c r="O16" s="100">
        <f t="shared" si="4"/>
        <v>0</v>
      </c>
      <c r="P16" s="101">
        <f t="shared" si="5"/>
        <v>0</v>
      </c>
      <c r="Q16" s="100">
        <v>0</v>
      </c>
      <c r="R16" s="100">
        <v>0</v>
      </c>
      <c r="S16" s="102">
        <v>0</v>
      </c>
      <c r="T16" s="99">
        <v>167</v>
      </c>
      <c r="U16" s="100">
        <f t="shared" si="6"/>
        <v>0</v>
      </c>
      <c r="V16" s="101">
        <f t="shared" si="7"/>
        <v>0</v>
      </c>
      <c r="W16" s="100">
        <v>0</v>
      </c>
      <c r="X16" s="100">
        <v>0</v>
      </c>
      <c r="Y16" s="102">
        <v>0</v>
      </c>
      <c r="Z16" s="99">
        <v>167</v>
      </c>
      <c r="AA16" s="100">
        <f t="shared" si="8"/>
        <v>0</v>
      </c>
      <c r="AB16" s="101">
        <f t="shared" si="9"/>
        <v>0</v>
      </c>
      <c r="AC16" s="100">
        <v>0</v>
      </c>
      <c r="AD16" s="100">
        <v>0</v>
      </c>
      <c r="AE16" s="102">
        <v>0</v>
      </c>
    </row>
    <row r="17" spans="1:31" x14ac:dyDescent="0.25">
      <c r="A17" s="110" t="s">
        <v>36</v>
      </c>
      <c r="B17" s="99">
        <v>343</v>
      </c>
      <c r="C17" s="100">
        <f t="shared" si="0"/>
        <v>0</v>
      </c>
      <c r="D17" s="101">
        <f t="shared" si="1"/>
        <v>0</v>
      </c>
      <c r="E17" s="100">
        <v>0</v>
      </c>
      <c r="F17" s="100">
        <v>0</v>
      </c>
      <c r="G17" s="102">
        <v>0</v>
      </c>
      <c r="H17" s="99">
        <v>343</v>
      </c>
      <c r="I17" s="100">
        <f t="shared" si="2"/>
        <v>0</v>
      </c>
      <c r="J17" s="101">
        <f t="shared" si="3"/>
        <v>0</v>
      </c>
      <c r="K17" s="100">
        <v>0</v>
      </c>
      <c r="L17" s="100">
        <v>0</v>
      </c>
      <c r="M17" s="102">
        <v>0</v>
      </c>
      <c r="N17" s="99">
        <v>343</v>
      </c>
      <c r="O17" s="100">
        <f t="shared" si="4"/>
        <v>0</v>
      </c>
      <c r="P17" s="101">
        <f t="shared" si="5"/>
        <v>0</v>
      </c>
      <c r="Q17" s="100">
        <v>0</v>
      </c>
      <c r="R17" s="100">
        <v>0</v>
      </c>
      <c r="S17" s="102">
        <v>0</v>
      </c>
      <c r="T17" s="99">
        <v>343</v>
      </c>
      <c r="U17" s="100">
        <f t="shared" si="6"/>
        <v>0</v>
      </c>
      <c r="V17" s="101">
        <f t="shared" si="7"/>
        <v>0</v>
      </c>
      <c r="W17" s="100">
        <v>0</v>
      </c>
      <c r="X17" s="100">
        <v>0</v>
      </c>
      <c r="Y17" s="102">
        <v>0</v>
      </c>
      <c r="Z17" s="99">
        <v>343</v>
      </c>
      <c r="AA17" s="100">
        <f t="shared" si="8"/>
        <v>0</v>
      </c>
      <c r="AB17" s="101">
        <f t="shared" si="9"/>
        <v>0</v>
      </c>
      <c r="AC17" s="100">
        <v>0</v>
      </c>
      <c r="AD17" s="100">
        <v>0</v>
      </c>
      <c r="AE17" s="102">
        <v>0</v>
      </c>
    </row>
    <row r="18" spans="1:31" x14ac:dyDescent="0.25">
      <c r="A18" s="110" t="s">
        <v>30</v>
      </c>
      <c r="B18" s="99">
        <v>6646</v>
      </c>
      <c r="C18" s="100">
        <f t="shared" si="0"/>
        <v>2</v>
      </c>
      <c r="D18" s="101">
        <f t="shared" si="1"/>
        <v>3.0093289196509181</v>
      </c>
      <c r="E18" s="100">
        <v>0</v>
      </c>
      <c r="F18" s="100">
        <v>0</v>
      </c>
      <c r="G18" s="102">
        <v>5</v>
      </c>
      <c r="H18" s="99">
        <v>6646</v>
      </c>
      <c r="I18" s="100">
        <f t="shared" si="2"/>
        <v>7</v>
      </c>
      <c r="J18" s="101">
        <f t="shared" si="3"/>
        <v>10.532651218778213</v>
      </c>
      <c r="K18" s="100">
        <v>0</v>
      </c>
      <c r="L18" s="100">
        <v>1</v>
      </c>
      <c r="M18" s="102">
        <v>10</v>
      </c>
      <c r="N18" s="99">
        <v>6646</v>
      </c>
      <c r="O18" s="100">
        <f t="shared" si="4"/>
        <v>9.4</v>
      </c>
      <c r="P18" s="101">
        <f t="shared" si="5"/>
        <v>14.143845922359313</v>
      </c>
      <c r="Q18" s="100">
        <v>0</v>
      </c>
      <c r="R18" s="100">
        <v>1</v>
      </c>
      <c r="S18" s="102">
        <v>16</v>
      </c>
      <c r="T18" s="99">
        <v>6646</v>
      </c>
      <c r="U18" s="100">
        <f t="shared" si="6"/>
        <v>11</v>
      </c>
      <c r="V18" s="101">
        <f t="shared" si="7"/>
        <v>16.551309058080047</v>
      </c>
      <c r="W18" s="100">
        <v>0</v>
      </c>
      <c r="X18" s="100">
        <v>1</v>
      </c>
      <c r="Y18" s="102">
        <v>20</v>
      </c>
      <c r="Z18" s="99">
        <v>6646</v>
      </c>
      <c r="AA18" s="100">
        <f t="shared" si="8"/>
        <v>29.400000000000002</v>
      </c>
      <c r="AB18" s="101">
        <f t="shared" si="9"/>
        <v>44.237135118868501</v>
      </c>
      <c r="AC18" s="100">
        <v>0</v>
      </c>
      <c r="AD18" s="100">
        <v>3</v>
      </c>
      <c r="AE18" s="102">
        <v>51</v>
      </c>
    </row>
    <row r="19" spans="1:31" x14ac:dyDescent="0.25">
      <c r="A19" s="110" t="s">
        <v>29</v>
      </c>
      <c r="B19" s="99">
        <v>3914</v>
      </c>
      <c r="C19" s="100">
        <f t="shared" si="0"/>
        <v>0</v>
      </c>
      <c r="D19" s="101">
        <f t="shared" si="1"/>
        <v>0</v>
      </c>
      <c r="E19" s="100">
        <v>0</v>
      </c>
      <c r="F19" s="100">
        <v>0</v>
      </c>
      <c r="G19" s="102">
        <v>0</v>
      </c>
      <c r="H19" s="99">
        <v>3914</v>
      </c>
      <c r="I19" s="100">
        <f t="shared" si="2"/>
        <v>0</v>
      </c>
      <c r="J19" s="101">
        <f t="shared" si="3"/>
        <v>0</v>
      </c>
      <c r="K19" s="100">
        <v>0</v>
      </c>
      <c r="L19" s="100">
        <v>0</v>
      </c>
      <c r="M19" s="102">
        <v>0</v>
      </c>
      <c r="N19" s="99">
        <v>3914</v>
      </c>
      <c r="O19" s="100">
        <f t="shared" si="4"/>
        <v>0</v>
      </c>
      <c r="P19" s="101">
        <f t="shared" si="5"/>
        <v>0</v>
      </c>
      <c r="Q19" s="100">
        <v>0</v>
      </c>
      <c r="R19" s="100">
        <v>0</v>
      </c>
      <c r="S19" s="102">
        <v>0</v>
      </c>
      <c r="T19" s="99">
        <v>3914</v>
      </c>
      <c r="U19" s="100">
        <f t="shared" si="6"/>
        <v>0.4</v>
      </c>
      <c r="V19" s="101">
        <f t="shared" si="7"/>
        <v>1.021972406745018</v>
      </c>
      <c r="W19" s="100">
        <v>0</v>
      </c>
      <c r="X19" s="100">
        <v>0</v>
      </c>
      <c r="Y19" s="102">
        <v>1</v>
      </c>
      <c r="Z19" s="99">
        <v>3914</v>
      </c>
      <c r="AA19" s="100">
        <f t="shared" si="8"/>
        <v>0.4</v>
      </c>
      <c r="AB19" s="101">
        <f t="shared" si="9"/>
        <v>1.021972406745018</v>
      </c>
      <c r="AC19" s="100">
        <v>0</v>
      </c>
      <c r="AD19" s="100">
        <v>0</v>
      </c>
      <c r="AE19" s="102">
        <v>1</v>
      </c>
    </row>
    <row r="20" spans="1:31" x14ac:dyDescent="0.25">
      <c r="A20" s="110" t="s">
        <v>33</v>
      </c>
      <c r="B20" s="99">
        <v>1105</v>
      </c>
      <c r="C20" s="100">
        <f t="shared" si="0"/>
        <v>0.4</v>
      </c>
      <c r="D20" s="101">
        <f t="shared" si="1"/>
        <v>3.6199095022624435</v>
      </c>
      <c r="E20" s="100">
        <v>0</v>
      </c>
      <c r="F20" s="100">
        <v>0</v>
      </c>
      <c r="G20" s="102">
        <v>1</v>
      </c>
      <c r="H20" s="99">
        <v>1105</v>
      </c>
      <c r="I20" s="100">
        <f t="shared" si="2"/>
        <v>3.4</v>
      </c>
      <c r="J20" s="101">
        <f t="shared" si="3"/>
        <v>30.76923076923077</v>
      </c>
      <c r="K20" s="100">
        <v>2</v>
      </c>
      <c r="L20" s="100">
        <v>0</v>
      </c>
      <c r="M20" s="102">
        <v>1</v>
      </c>
      <c r="N20" s="99">
        <v>1105</v>
      </c>
      <c r="O20" s="100">
        <f t="shared" si="4"/>
        <v>7.9</v>
      </c>
      <c r="P20" s="101">
        <f t="shared" si="5"/>
        <v>71.49321266968326</v>
      </c>
      <c r="Q20" s="100">
        <v>5</v>
      </c>
      <c r="R20" s="100">
        <v>0</v>
      </c>
      <c r="S20" s="102">
        <v>1</v>
      </c>
      <c r="T20" s="99">
        <v>1105</v>
      </c>
      <c r="U20" s="100">
        <f t="shared" si="6"/>
        <v>16.2</v>
      </c>
      <c r="V20" s="101">
        <f t="shared" si="7"/>
        <v>146.60633484162895</v>
      </c>
      <c r="W20" s="100">
        <v>10</v>
      </c>
      <c r="X20" s="100">
        <v>0</v>
      </c>
      <c r="Y20" s="102">
        <v>3</v>
      </c>
      <c r="Z20" s="99">
        <v>1105</v>
      </c>
      <c r="AA20" s="100">
        <f t="shared" si="8"/>
        <v>27.9</v>
      </c>
      <c r="AB20" s="101">
        <f t="shared" si="9"/>
        <v>252.48868778280541</v>
      </c>
      <c r="AC20" s="100">
        <v>17</v>
      </c>
      <c r="AD20" s="100">
        <v>0</v>
      </c>
      <c r="AE20" s="102">
        <v>6</v>
      </c>
    </row>
    <row r="21" spans="1:31" x14ac:dyDescent="0.25">
      <c r="A21" s="110" t="s">
        <v>34</v>
      </c>
      <c r="B21" s="99">
        <v>2357</v>
      </c>
      <c r="C21" s="100">
        <f>(E21*1.5)+(F21*3)+(G21*0.4)</f>
        <v>6</v>
      </c>
      <c r="D21" s="101">
        <f t="shared" si="1"/>
        <v>25.456088247772591</v>
      </c>
      <c r="E21" s="100">
        <v>0</v>
      </c>
      <c r="F21" s="100">
        <v>2</v>
      </c>
      <c r="G21" s="102">
        <v>0</v>
      </c>
      <c r="H21" s="99">
        <v>2357</v>
      </c>
      <c r="I21" s="100">
        <f>(K21*1.5)+(L21*3)+(M21*0.4)</f>
        <v>6.8</v>
      </c>
      <c r="J21" s="101">
        <f t="shared" si="3"/>
        <v>28.850233347475605</v>
      </c>
      <c r="K21" s="100">
        <v>0</v>
      </c>
      <c r="L21" s="100">
        <v>2</v>
      </c>
      <c r="M21" s="102">
        <v>2</v>
      </c>
      <c r="N21" s="99">
        <v>2357</v>
      </c>
      <c r="O21" s="100">
        <f>(Q21*1.5)+(R21*3)+(S21*0.4)</f>
        <v>8</v>
      </c>
      <c r="P21" s="101">
        <f t="shared" si="5"/>
        <v>33.941450997030124</v>
      </c>
      <c r="Q21" s="100">
        <v>0</v>
      </c>
      <c r="R21" s="100">
        <v>2</v>
      </c>
      <c r="S21" s="102">
        <v>5</v>
      </c>
      <c r="T21" s="99">
        <v>2357</v>
      </c>
      <c r="U21" s="100">
        <f>(W21*1.5)+(X21*3)+(Y21*0.4)</f>
        <v>8</v>
      </c>
      <c r="V21" s="101">
        <f t="shared" si="7"/>
        <v>33.941450997030124</v>
      </c>
      <c r="W21" s="100">
        <v>0</v>
      </c>
      <c r="X21" s="100">
        <v>2</v>
      </c>
      <c r="Y21" s="102">
        <v>5</v>
      </c>
      <c r="Z21" s="99">
        <v>2357</v>
      </c>
      <c r="AA21" s="100">
        <f>(AC21*1.5)+(AD21*3)+(AE21*0.4)</f>
        <v>28.8</v>
      </c>
      <c r="AB21" s="101">
        <f t="shared" si="9"/>
        <v>122.18922358930845</v>
      </c>
      <c r="AC21" s="100">
        <v>0</v>
      </c>
      <c r="AD21" s="100">
        <v>8</v>
      </c>
      <c r="AE21" s="102">
        <v>12</v>
      </c>
    </row>
    <row r="22" spans="1:31" x14ac:dyDescent="0.25">
      <c r="A22" s="110" t="s">
        <v>37</v>
      </c>
      <c r="B22" s="99">
        <v>50000</v>
      </c>
      <c r="C22" s="100">
        <f t="shared" si="0"/>
        <v>0</v>
      </c>
      <c r="D22" s="101">
        <f t="shared" si="1"/>
        <v>0</v>
      </c>
      <c r="E22" s="100">
        <v>0</v>
      </c>
      <c r="F22" s="100">
        <v>0</v>
      </c>
      <c r="G22" s="102">
        <v>0</v>
      </c>
      <c r="H22" s="99">
        <v>50000</v>
      </c>
      <c r="I22" s="100">
        <f t="shared" ref="I22:I23" si="10">(K22*1.5)+(L22*3)+(M22*0.4)</f>
        <v>3</v>
      </c>
      <c r="J22" s="101">
        <f t="shared" si="3"/>
        <v>0.6</v>
      </c>
      <c r="K22" s="100">
        <v>0</v>
      </c>
      <c r="L22" s="100">
        <v>1</v>
      </c>
      <c r="M22" s="102">
        <v>0</v>
      </c>
      <c r="N22" s="99">
        <v>50000</v>
      </c>
      <c r="O22" s="100">
        <f t="shared" ref="O22:O23" si="11">(Q22*1.5)+(R22*3)+(S22*0.4)</f>
        <v>60</v>
      </c>
      <c r="P22" s="101">
        <f t="shared" si="5"/>
        <v>11.999999999999998</v>
      </c>
      <c r="Q22" s="100">
        <v>0</v>
      </c>
      <c r="R22" s="100">
        <v>20</v>
      </c>
      <c r="S22" s="102">
        <v>0</v>
      </c>
      <c r="T22" s="99">
        <v>50000</v>
      </c>
      <c r="U22" s="100">
        <f t="shared" ref="U22:U23" si="12">(W22*1.5)+(X22*3)+(Y22*0.4)</f>
        <v>87</v>
      </c>
      <c r="V22" s="101">
        <f t="shared" si="7"/>
        <v>17.399999999999999</v>
      </c>
      <c r="W22" s="100">
        <v>0</v>
      </c>
      <c r="X22" s="100">
        <v>29</v>
      </c>
      <c r="Y22" s="102">
        <v>0</v>
      </c>
      <c r="Z22" s="99">
        <v>50000</v>
      </c>
      <c r="AA22" s="100">
        <f t="shared" ref="AA22:AA23" si="13">(AC22*1.5)+(AD22*3)+(AE22*0.4)</f>
        <v>150</v>
      </c>
      <c r="AB22" s="101">
        <f t="shared" si="9"/>
        <v>30</v>
      </c>
      <c r="AC22" s="100">
        <v>0</v>
      </c>
      <c r="AD22" s="100">
        <v>50</v>
      </c>
      <c r="AE22" s="102">
        <v>0</v>
      </c>
    </row>
    <row r="23" spans="1:31" ht="15.75" thickBot="1" x14ac:dyDescent="0.3">
      <c r="A23" s="111"/>
      <c r="B23" s="103">
        <v>81155</v>
      </c>
      <c r="C23" s="104">
        <f t="shared" si="0"/>
        <v>11.8</v>
      </c>
      <c r="D23" s="105">
        <f t="shared" si="1"/>
        <v>1.4540077629228023</v>
      </c>
      <c r="E23" s="104">
        <v>0</v>
      </c>
      <c r="F23" s="104">
        <v>3</v>
      </c>
      <c r="G23" s="106">
        <v>7</v>
      </c>
      <c r="H23" s="103">
        <v>81155</v>
      </c>
      <c r="I23" s="104">
        <f t="shared" si="10"/>
        <v>43.7</v>
      </c>
      <c r="J23" s="105">
        <f t="shared" si="3"/>
        <v>5.3847575626886819</v>
      </c>
      <c r="K23" s="104">
        <v>7</v>
      </c>
      <c r="L23" s="104">
        <v>8</v>
      </c>
      <c r="M23" s="106">
        <v>23</v>
      </c>
      <c r="N23" s="103">
        <v>81155</v>
      </c>
      <c r="O23" s="104">
        <f t="shared" si="11"/>
        <v>139.4</v>
      </c>
      <c r="P23" s="105">
        <f t="shared" si="5"/>
        <v>17.177006961986322</v>
      </c>
      <c r="Q23" s="104">
        <v>18</v>
      </c>
      <c r="R23" s="104">
        <v>30</v>
      </c>
      <c r="S23" s="106">
        <v>56</v>
      </c>
      <c r="T23" s="103">
        <v>81155</v>
      </c>
      <c r="U23" s="104">
        <f t="shared" si="12"/>
        <v>193.9</v>
      </c>
      <c r="V23" s="105">
        <f t="shared" si="7"/>
        <v>23.892551290739945</v>
      </c>
      <c r="W23" s="104">
        <v>25</v>
      </c>
      <c r="X23" s="104">
        <v>40</v>
      </c>
      <c r="Y23" s="106">
        <v>91</v>
      </c>
      <c r="Z23" s="115">
        <v>81155</v>
      </c>
      <c r="AA23" s="116">
        <f t="shared" si="13"/>
        <v>388.8</v>
      </c>
      <c r="AB23" s="117">
        <f t="shared" si="9"/>
        <v>47.90832357833775</v>
      </c>
      <c r="AC23" s="116">
        <v>50</v>
      </c>
      <c r="AD23" s="116">
        <v>81</v>
      </c>
      <c r="AE23" s="118">
        <v>177</v>
      </c>
    </row>
    <row r="26" spans="1:31" x14ac:dyDescent="0.25">
      <c r="A26" s="130" t="s">
        <v>80</v>
      </c>
      <c r="B26" s="130"/>
      <c r="C26" s="130"/>
      <c r="D26" s="130"/>
      <c r="E26" s="130"/>
      <c r="F26" s="130"/>
      <c r="G26" s="130"/>
      <c r="H26" s="130"/>
      <c r="I26" s="130"/>
    </row>
  </sheetData>
  <mergeCells count="6">
    <mergeCell ref="Z9:AE9"/>
    <mergeCell ref="A26:I26"/>
    <mergeCell ref="B9:G9"/>
    <mergeCell ref="H9:M9"/>
    <mergeCell ref="N9:S9"/>
    <mergeCell ref="T9:Y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3B854-E0A2-4442-B717-068BD96F93AD}">
  <dimension ref="A1:AN13"/>
  <sheetViews>
    <sheetView tabSelected="1" workbookViewId="0">
      <selection activeCell="K19" sqref="K19"/>
    </sheetView>
  </sheetViews>
  <sheetFormatPr baseColWidth="10" defaultRowHeight="15" x14ac:dyDescent="0.25"/>
  <cols>
    <col min="1" max="1" width="18.7109375" customWidth="1"/>
    <col min="2" max="3" width="6" style="2" customWidth="1"/>
    <col min="4" max="4" width="9.85546875" style="2" customWidth="1"/>
    <col min="5" max="6" width="6" style="2" customWidth="1"/>
    <col min="7" max="7" width="11" style="2" customWidth="1"/>
    <col min="8" max="9" width="6" style="2" customWidth="1"/>
    <col min="10" max="10" width="11.5703125" style="2" customWidth="1"/>
    <col min="11" max="12" width="6" style="2" customWidth="1"/>
    <col min="13" max="13" width="10.7109375" style="2" customWidth="1"/>
    <col min="14" max="15" width="6" style="2" hidden="1" customWidth="1"/>
    <col min="16" max="16" width="10" style="2" hidden="1" customWidth="1"/>
    <col min="17" max="18" width="6" style="2" hidden="1" customWidth="1"/>
    <col min="19" max="19" width="10.7109375" style="2" hidden="1" customWidth="1"/>
    <col min="20" max="21" width="6" style="2" hidden="1" customWidth="1"/>
    <col min="22" max="22" width="11.7109375" style="2" hidden="1" customWidth="1"/>
    <col min="23" max="23" width="7.42578125" style="2" hidden="1" customWidth="1"/>
    <col min="24" max="24" width="8.7109375" style="2" hidden="1" customWidth="1"/>
    <col min="25" max="25" width="11.7109375" style="2" hidden="1" customWidth="1"/>
    <col min="26" max="26" width="8.5703125" style="2" hidden="1" customWidth="1"/>
    <col min="27" max="27" width="8" style="2" hidden="1" customWidth="1"/>
    <col min="28" max="37" width="11.7109375" style="2" hidden="1" customWidth="1"/>
    <col min="38" max="38" width="8.28515625" customWidth="1"/>
    <col min="39" max="39" width="7.7109375" customWidth="1"/>
  </cols>
  <sheetData>
    <row r="1" spans="1:40" ht="15.75" x14ac:dyDescent="0.25">
      <c r="A1" s="44" t="s">
        <v>87</v>
      </c>
    </row>
    <row r="2" spans="1:40" ht="15.75" x14ac:dyDescent="0.25">
      <c r="A2" s="1" t="s">
        <v>48</v>
      </c>
    </row>
    <row r="3" spans="1:40" ht="15.75" x14ac:dyDescent="0.25">
      <c r="A3" s="15"/>
    </row>
    <row r="4" spans="1:40" ht="15.75" thickBot="1" x14ac:dyDescent="0.3"/>
    <row r="5" spans="1:40" ht="15.75" thickBot="1" x14ac:dyDescent="0.3">
      <c r="B5" s="119" t="s">
        <v>6</v>
      </c>
      <c r="C5" s="120"/>
      <c r="D5" s="121"/>
      <c r="E5" s="119" t="s">
        <v>7</v>
      </c>
      <c r="F5" s="120"/>
      <c r="G5" s="121"/>
      <c r="H5" s="119" t="s">
        <v>8</v>
      </c>
      <c r="I5" s="120"/>
      <c r="J5" s="121"/>
      <c r="K5" s="119" t="s">
        <v>9</v>
      </c>
      <c r="L5" s="120"/>
      <c r="M5" s="121"/>
      <c r="N5" s="119" t="s">
        <v>10</v>
      </c>
      <c r="O5" s="120"/>
      <c r="P5" s="121"/>
      <c r="Q5" s="119" t="s">
        <v>11</v>
      </c>
      <c r="R5" s="120"/>
      <c r="S5" s="121"/>
      <c r="T5" s="119" t="s">
        <v>12</v>
      </c>
      <c r="U5" s="120"/>
      <c r="V5" s="121"/>
      <c r="W5" s="119" t="s">
        <v>38</v>
      </c>
      <c r="X5" s="120"/>
      <c r="Y5" s="120"/>
      <c r="Z5" s="119" t="s">
        <v>39</v>
      </c>
      <c r="AA5" s="120"/>
      <c r="AB5" s="121"/>
      <c r="AC5" s="120" t="s">
        <v>40</v>
      </c>
      <c r="AD5" s="120"/>
      <c r="AE5" s="120"/>
      <c r="AF5" s="119" t="s">
        <v>41</v>
      </c>
      <c r="AG5" s="120"/>
      <c r="AH5" s="121"/>
      <c r="AI5" s="120" t="s">
        <v>42</v>
      </c>
      <c r="AJ5" s="120"/>
      <c r="AK5" s="120"/>
      <c r="AL5" s="124" t="s">
        <v>16</v>
      </c>
      <c r="AM5" s="122"/>
      <c r="AN5" s="123"/>
    </row>
    <row r="6" spans="1:40" s="12" customFormat="1" ht="30" x14ac:dyDescent="0.25">
      <c r="A6" s="13" t="s">
        <v>0</v>
      </c>
      <c r="B6" s="9" t="s">
        <v>13</v>
      </c>
      <c r="C6" s="10" t="s">
        <v>14</v>
      </c>
      <c r="D6" s="11" t="s">
        <v>15</v>
      </c>
      <c r="E6" s="9" t="s">
        <v>13</v>
      </c>
      <c r="F6" s="10" t="s">
        <v>14</v>
      </c>
      <c r="G6" s="11" t="s">
        <v>15</v>
      </c>
      <c r="H6" s="9" t="s">
        <v>13</v>
      </c>
      <c r="I6" s="10" t="s">
        <v>14</v>
      </c>
      <c r="J6" s="11" t="s">
        <v>15</v>
      </c>
      <c r="K6" s="9" t="s">
        <v>13</v>
      </c>
      <c r="L6" s="10" t="s">
        <v>14</v>
      </c>
      <c r="M6" s="11" t="s">
        <v>15</v>
      </c>
      <c r="N6" s="9" t="s">
        <v>13</v>
      </c>
      <c r="O6" s="10" t="s">
        <v>14</v>
      </c>
      <c r="P6" s="11" t="s">
        <v>15</v>
      </c>
      <c r="Q6" s="9" t="s">
        <v>13</v>
      </c>
      <c r="R6" s="10" t="s">
        <v>14</v>
      </c>
      <c r="S6" s="11" t="s">
        <v>15</v>
      </c>
      <c r="T6" s="9" t="s">
        <v>13</v>
      </c>
      <c r="U6" s="10" t="s">
        <v>14</v>
      </c>
      <c r="V6" s="11" t="s">
        <v>15</v>
      </c>
      <c r="W6" s="9" t="s">
        <v>13</v>
      </c>
      <c r="X6" s="10" t="s">
        <v>14</v>
      </c>
      <c r="Y6" s="10" t="s">
        <v>15</v>
      </c>
      <c r="Z6" s="9" t="s">
        <v>13</v>
      </c>
      <c r="AA6" s="10" t="s">
        <v>14</v>
      </c>
      <c r="AB6" s="11" t="s">
        <v>15</v>
      </c>
      <c r="AC6" s="10" t="s">
        <v>13</v>
      </c>
      <c r="AD6" s="10" t="s">
        <v>14</v>
      </c>
      <c r="AE6" s="10" t="s">
        <v>15</v>
      </c>
      <c r="AF6" s="9" t="s">
        <v>13</v>
      </c>
      <c r="AG6" s="10" t="s">
        <v>14</v>
      </c>
      <c r="AH6" s="11" t="s">
        <v>15</v>
      </c>
      <c r="AI6" s="10" t="s">
        <v>13</v>
      </c>
      <c r="AJ6" s="10" t="s">
        <v>14</v>
      </c>
      <c r="AK6" s="10" t="s">
        <v>15</v>
      </c>
      <c r="AL6" s="50" t="s">
        <v>13</v>
      </c>
      <c r="AM6" s="51" t="s">
        <v>14</v>
      </c>
      <c r="AN6" s="52" t="s">
        <v>15</v>
      </c>
    </row>
    <row r="7" spans="1:40" x14ac:dyDescent="0.25">
      <c r="A7" s="14" t="s">
        <v>1</v>
      </c>
      <c r="B7" s="3">
        <v>0</v>
      </c>
      <c r="C7" s="4">
        <v>0</v>
      </c>
      <c r="D7" s="5">
        <v>0</v>
      </c>
      <c r="E7" s="3">
        <v>0</v>
      </c>
      <c r="F7" s="4">
        <v>0</v>
      </c>
      <c r="G7" s="5">
        <v>0</v>
      </c>
      <c r="H7" s="3">
        <v>0</v>
      </c>
      <c r="I7" s="4">
        <v>0</v>
      </c>
      <c r="J7" s="5">
        <f>IFERROR(I7/H7,0)</f>
        <v>0</v>
      </c>
      <c r="K7" s="3">
        <v>0</v>
      </c>
      <c r="L7" s="4">
        <v>0</v>
      </c>
      <c r="M7" s="5">
        <v>0</v>
      </c>
      <c r="N7" s="3"/>
      <c r="O7" s="4"/>
      <c r="P7" s="5"/>
      <c r="Q7" s="3"/>
      <c r="R7" s="4"/>
      <c r="S7" s="5"/>
      <c r="T7" s="3"/>
      <c r="U7" s="4"/>
      <c r="V7" s="5"/>
      <c r="Y7" s="19"/>
      <c r="Z7" s="20"/>
      <c r="AB7" s="5"/>
      <c r="AC7" s="37"/>
      <c r="AD7" s="37"/>
      <c r="AE7" s="19"/>
      <c r="AF7" s="36"/>
      <c r="AG7" s="37"/>
      <c r="AH7" s="5"/>
      <c r="AI7" s="37"/>
      <c r="AJ7" s="37"/>
      <c r="AK7" s="19"/>
      <c r="AL7" s="3">
        <f>B7+E7+H7+K7+N7+Q7+T7+W7+Z7+AC7+AF7+AI7</f>
        <v>0</v>
      </c>
      <c r="AM7" s="4">
        <f>C7+F7+I7+L7+O7+R7+U7+X7+AA7+AD7+AG7+AJ7</f>
        <v>0</v>
      </c>
      <c r="AN7" s="5">
        <f>IFERROR(AM7/AL7,0)</f>
        <v>0</v>
      </c>
    </row>
    <row r="8" spans="1:40" x14ac:dyDescent="0.25">
      <c r="A8" s="14" t="s">
        <v>2</v>
      </c>
      <c r="B8" s="3">
        <v>0</v>
      </c>
      <c r="C8" s="4">
        <v>0</v>
      </c>
      <c r="D8" s="5">
        <v>0</v>
      </c>
      <c r="E8" s="3">
        <v>0</v>
      </c>
      <c r="F8" s="4">
        <v>0</v>
      </c>
      <c r="G8" s="5">
        <v>0</v>
      </c>
      <c r="H8" s="3">
        <v>1</v>
      </c>
      <c r="I8" s="4">
        <v>0</v>
      </c>
      <c r="J8" s="5">
        <f t="shared" ref="J8:J12" si="0">IFERROR(I8/H8,0)</f>
        <v>0</v>
      </c>
      <c r="K8" s="3">
        <v>1</v>
      </c>
      <c r="L8" s="4">
        <v>1</v>
      </c>
      <c r="M8" s="5">
        <v>1</v>
      </c>
      <c r="N8" s="3"/>
      <c r="O8" s="4"/>
      <c r="P8" s="5"/>
      <c r="Q8" s="3"/>
      <c r="R8" s="4"/>
      <c r="S8" s="5"/>
      <c r="T8" s="3"/>
      <c r="U8" s="4"/>
      <c r="V8" s="5"/>
      <c r="Y8" s="19"/>
      <c r="Z8" s="20"/>
      <c r="AB8" s="5"/>
      <c r="AC8" s="37"/>
      <c r="AD8" s="37"/>
      <c r="AE8" s="19"/>
      <c r="AF8" s="36"/>
      <c r="AG8" s="37"/>
      <c r="AH8" s="5"/>
      <c r="AI8" s="37"/>
      <c r="AJ8" s="37"/>
      <c r="AK8" s="19"/>
      <c r="AL8" s="3">
        <f t="shared" ref="AL8:AL13" si="1">B8+E8+H8+K8+N8+Q8+T8+W8+Z8+AC8+AF8+AI8</f>
        <v>2</v>
      </c>
      <c r="AM8" s="4">
        <f t="shared" ref="AM8:AM13" si="2">C8+F8+I8+L8+O8+R8+U8+X8+AA8+AD8+AG8+AJ8</f>
        <v>1</v>
      </c>
      <c r="AN8" s="5">
        <f t="shared" ref="AN8:AN13" si="3">IFERROR(AM8/AL8,0)</f>
        <v>0.5</v>
      </c>
    </row>
    <row r="9" spans="1:40" x14ac:dyDescent="0.25">
      <c r="A9" s="14" t="s">
        <v>5</v>
      </c>
      <c r="B9" s="3">
        <v>0</v>
      </c>
      <c r="C9" s="4">
        <v>0</v>
      </c>
      <c r="D9" s="5">
        <v>0</v>
      </c>
      <c r="E9" s="3">
        <v>0</v>
      </c>
      <c r="F9" s="4">
        <v>0</v>
      </c>
      <c r="G9" s="5">
        <v>0</v>
      </c>
      <c r="H9" s="3">
        <v>1</v>
      </c>
      <c r="I9" s="4">
        <v>0</v>
      </c>
      <c r="J9" s="5">
        <f t="shared" si="0"/>
        <v>0</v>
      </c>
      <c r="K9" s="3">
        <v>1</v>
      </c>
      <c r="L9" s="4">
        <v>1</v>
      </c>
      <c r="M9" s="5">
        <v>1</v>
      </c>
      <c r="N9" s="3"/>
      <c r="O9" s="4"/>
      <c r="P9" s="5"/>
      <c r="Q9" s="3"/>
      <c r="R9" s="4"/>
      <c r="S9" s="5"/>
      <c r="T9" s="3"/>
      <c r="U9" s="4"/>
      <c r="V9" s="5"/>
      <c r="Y9" s="19"/>
      <c r="Z9" s="20"/>
      <c r="AB9" s="5"/>
      <c r="AC9" s="37"/>
      <c r="AD9" s="37"/>
      <c r="AE9" s="19"/>
      <c r="AF9" s="36"/>
      <c r="AG9" s="37"/>
      <c r="AH9" s="5"/>
      <c r="AI9" s="37"/>
      <c r="AJ9" s="37"/>
      <c r="AK9" s="19"/>
      <c r="AL9" s="3">
        <f t="shared" si="1"/>
        <v>2</v>
      </c>
      <c r="AM9" s="4">
        <f t="shared" si="2"/>
        <v>1</v>
      </c>
      <c r="AN9" s="5">
        <f t="shared" si="3"/>
        <v>0.5</v>
      </c>
    </row>
    <row r="10" spans="1:40" x14ac:dyDescent="0.25">
      <c r="A10" s="14" t="s">
        <v>4</v>
      </c>
      <c r="B10" s="3">
        <v>6</v>
      </c>
      <c r="C10" s="4">
        <v>4</v>
      </c>
      <c r="D10" s="5">
        <v>0.66700000000000004</v>
      </c>
      <c r="E10" s="3">
        <v>5</v>
      </c>
      <c r="F10" s="4">
        <v>3</v>
      </c>
      <c r="G10" s="5">
        <v>0.6</v>
      </c>
      <c r="H10" s="3">
        <v>8</v>
      </c>
      <c r="I10" s="4">
        <v>5</v>
      </c>
      <c r="J10" s="5">
        <f t="shared" si="0"/>
        <v>0.625</v>
      </c>
      <c r="K10" s="3">
        <v>4</v>
      </c>
      <c r="L10" s="4">
        <v>2</v>
      </c>
      <c r="M10" s="5">
        <v>0.5</v>
      </c>
      <c r="N10" s="3"/>
      <c r="O10" s="4"/>
      <c r="P10" s="5"/>
      <c r="Q10" s="3"/>
      <c r="R10" s="4"/>
      <c r="S10" s="5"/>
      <c r="T10" s="3"/>
      <c r="U10" s="4"/>
      <c r="V10" s="5"/>
      <c r="Y10" s="19"/>
      <c r="Z10" s="20"/>
      <c r="AB10" s="5"/>
      <c r="AC10" s="37"/>
      <c r="AD10" s="37"/>
      <c r="AE10" s="19"/>
      <c r="AF10" s="36"/>
      <c r="AG10" s="37"/>
      <c r="AH10" s="5"/>
      <c r="AI10" s="37"/>
      <c r="AJ10" s="37"/>
      <c r="AK10" s="19"/>
      <c r="AL10" s="3">
        <f t="shared" si="1"/>
        <v>23</v>
      </c>
      <c r="AM10" s="4">
        <f t="shared" si="2"/>
        <v>14</v>
      </c>
      <c r="AN10" s="5">
        <f t="shared" si="3"/>
        <v>0.60869565217391308</v>
      </c>
    </row>
    <row r="11" spans="1:40" x14ac:dyDescent="0.25">
      <c r="A11" s="14" t="s">
        <v>3</v>
      </c>
      <c r="B11" s="3">
        <v>0</v>
      </c>
      <c r="C11" s="4">
        <v>0</v>
      </c>
      <c r="D11" s="5">
        <v>0</v>
      </c>
      <c r="E11" s="3">
        <v>0</v>
      </c>
      <c r="F11" s="4">
        <v>0</v>
      </c>
      <c r="G11" s="5">
        <v>0</v>
      </c>
      <c r="H11" s="3">
        <v>0</v>
      </c>
      <c r="I11" s="4">
        <v>0</v>
      </c>
      <c r="J11" s="5">
        <f t="shared" si="0"/>
        <v>0</v>
      </c>
      <c r="K11" s="3">
        <v>0</v>
      </c>
      <c r="L11" s="4">
        <v>0</v>
      </c>
      <c r="M11" s="5">
        <v>0</v>
      </c>
      <c r="N11" s="3"/>
      <c r="O11" s="4"/>
      <c r="P11" s="5"/>
      <c r="Q11" s="3"/>
      <c r="R11" s="4"/>
      <c r="S11" s="5"/>
      <c r="T11" s="3"/>
      <c r="U11" s="4"/>
      <c r="V11" s="5"/>
      <c r="Y11" s="19"/>
      <c r="Z11" s="20"/>
      <c r="AB11" s="5"/>
      <c r="AC11" s="37"/>
      <c r="AD11" s="37"/>
      <c r="AE11" s="19"/>
      <c r="AF11" s="36"/>
      <c r="AG11" s="37"/>
      <c r="AH11" s="5"/>
      <c r="AI11" s="37"/>
      <c r="AJ11" s="37"/>
      <c r="AK11" s="19"/>
      <c r="AL11" s="3">
        <f t="shared" si="1"/>
        <v>0</v>
      </c>
      <c r="AM11" s="4">
        <f t="shared" si="2"/>
        <v>0</v>
      </c>
      <c r="AN11" s="5">
        <f t="shared" si="3"/>
        <v>0</v>
      </c>
    </row>
    <row r="12" spans="1:40" ht="15.75" thickBot="1" x14ac:dyDescent="0.3">
      <c r="A12" s="14" t="s">
        <v>17</v>
      </c>
      <c r="B12" s="3">
        <v>0</v>
      </c>
      <c r="C12" s="4">
        <v>0</v>
      </c>
      <c r="D12" s="5">
        <v>0</v>
      </c>
      <c r="E12" s="3">
        <v>0</v>
      </c>
      <c r="F12" s="4">
        <v>0</v>
      </c>
      <c r="G12" s="5">
        <v>0</v>
      </c>
      <c r="H12" s="3">
        <v>1</v>
      </c>
      <c r="I12" s="4">
        <v>0</v>
      </c>
      <c r="J12" s="5">
        <f t="shared" si="0"/>
        <v>0</v>
      </c>
      <c r="K12" s="3">
        <v>0</v>
      </c>
      <c r="L12" s="4">
        <v>0</v>
      </c>
      <c r="M12" s="5">
        <v>0</v>
      </c>
      <c r="N12" s="3"/>
      <c r="O12" s="4"/>
      <c r="P12" s="5"/>
      <c r="Q12" s="3"/>
      <c r="R12" s="4"/>
      <c r="S12" s="5"/>
      <c r="T12" s="3"/>
      <c r="U12" s="4"/>
      <c r="V12" s="5"/>
      <c r="Y12" s="19"/>
      <c r="Z12" s="20"/>
      <c r="AB12" s="5"/>
      <c r="AC12" s="37"/>
      <c r="AD12" s="37"/>
      <c r="AE12" s="19"/>
      <c r="AF12" s="36"/>
      <c r="AG12" s="37"/>
      <c r="AH12" s="5"/>
      <c r="AI12" s="37"/>
      <c r="AJ12" s="37"/>
      <c r="AK12" s="19"/>
      <c r="AL12" s="3">
        <f t="shared" si="1"/>
        <v>1</v>
      </c>
      <c r="AM12" s="4">
        <f t="shared" si="2"/>
        <v>0</v>
      </c>
      <c r="AN12" s="5">
        <f t="shared" si="3"/>
        <v>0</v>
      </c>
    </row>
    <row r="13" spans="1:40" ht="15.75" thickBot="1" x14ac:dyDescent="0.3">
      <c r="A13" s="30" t="s">
        <v>43</v>
      </c>
      <c r="B13" s="22">
        <v>6</v>
      </c>
      <c r="C13" s="23">
        <v>4</v>
      </c>
      <c r="D13" s="24">
        <v>0.66700000000000004</v>
      </c>
      <c r="E13" s="22">
        <v>5</v>
      </c>
      <c r="F13" s="23">
        <v>3</v>
      </c>
      <c r="G13" s="24">
        <v>0.6</v>
      </c>
      <c r="H13" s="22">
        <f>SUM(H7:H12)</f>
        <v>11</v>
      </c>
      <c r="I13" s="23">
        <f>SUM(I7:I12)</f>
        <v>5</v>
      </c>
      <c r="J13" s="24">
        <f>IFERROR(I13/H13,0)</f>
        <v>0.45454545454545453</v>
      </c>
      <c r="K13" s="22">
        <f>SUM(K7:K12)</f>
        <v>6</v>
      </c>
      <c r="L13" s="23">
        <f>SUM(L7:L12)</f>
        <v>4</v>
      </c>
      <c r="M13" s="24">
        <f>IFERROR(L13/K13,0)</f>
        <v>0.66666666666666663</v>
      </c>
      <c r="N13" s="22"/>
      <c r="O13" s="23"/>
      <c r="P13" s="24"/>
      <c r="Q13" s="22"/>
      <c r="R13" s="23"/>
      <c r="S13" s="24"/>
      <c r="T13" s="22"/>
      <c r="U13" s="23"/>
      <c r="V13" s="24"/>
      <c r="W13" s="18"/>
      <c r="X13" s="18"/>
      <c r="Y13" s="24"/>
      <c r="Z13" s="17"/>
      <c r="AA13" s="18"/>
      <c r="AB13" s="25"/>
      <c r="AC13" s="39"/>
      <c r="AD13" s="39"/>
      <c r="AE13" s="28"/>
      <c r="AF13" s="38"/>
      <c r="AG13" s="39"/>
      <c r="AH13" s="25"/>
      <c r="AI13" s="39"/>
      <c r="AJ13" s="39"/>
      <c r="AK13" s="28"/>
      <c r="AL13" s="53">
        <f t="shared" si="1"/>
        <v>28</v>
      </c>
      <c r="AM13" s="54">
        <f t="shared" si="2"/>
        <v>16</v>
      </c>
      <c r="AN13" s="55">
        <f t="shared" si="3"/>
        <v>0.5714285714285714</v>
      </c>
    </row>
  </sheetData>
  <mergeCells count="13">
    <mergeCell ref="Q5:S5"/>
    <mergeCell ref="T5:V5"/>
    <mergeCell ref="B5:D5"/>
    <mergeCell ref="E5:G5"/>
    <mergeCell ref="H5:J5"/>
    <mergeCell ref="K5:M5"/>
    <mergeCell ref="N5:P5"/>
    <mergeCell ref="AL5:AN5"/>
    <mergeCell ref="W5:Y5"/>
    <mergeCell ref="Z5:AB5"/>
    <mergeCell ref="AC5:AE5"/>
    <mergeCell ref="AF5:AH5"/>
    <mergeCell ref="AI5:A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55C23-7549-439A-BFBB-7CFAA61D69F7}">
  <dimension ref="A1:AN13"/>
  <sheetViews>
    <sheetView workbookViewId="0">
      <selection activeCell="I19" sqref="I19"/>
    </sheetView>
  </sheetViews>
  <sheetFormatPr baseColWidth="10" defaultRowHeight="15" x14ac:dyDescent="0.25"/>
  <cols>
    <col min="1" max="1" width="18.7109375" customWidth="1"/>
    <col min="2" max="3" width="6" style="2" customWidth="1"/>
    <col min="4" max="4" width="9.85546875" style="2" customWidth="1"/>
    <col min="5" max="6" width="6" style="2" customWidth="1"/>
    <col min="7" max="7" width="11" style="2" customWidth="1"/>
    <col min="8" max="9" width="6" style="2" customWidth="1"/>
    <col min="10" max="10" width="11.5703125" style="2" customWidth="1"/>
    <col min="11" max="12" width="6" style="2" customWidth="1"/>
    <col min="13" max="13" width="10.7109375" style="2" customWidth="1"/>
    <col min="14" max="15" width="6" style="2" hidden="1" customWidth="1"/>
    <col min="16" max="16" width="10" style="2" hidden="1" customWidth="1"/>
    <col min="17" max="18" width="6" style="2" hidden="1" customWidth="1"/>
    <col min="19" max="19" width="10.7109375" style="2" hidden="1" customWidth="1"/>
    <col min="20" max="21" width="6" style="2" hidden="1" customWidth="1"/>
    <col min="22" max="22" width="11.7109375" style="2" hidden="1" customWidth="1"/>
    <col min="23" max="27" width="8" style="2" hidden="1" customWidth="1"/>
    <col min="28" max="37" width="11.7109375" style="2" hidden="1" customWidth="1"/>
    <col min="38" max="38" width="8.28515625" customWidth="1"/>
    <col min="39" max="39" width="7.7109375" customWidth="1"/>
  </cols>
  <sheetData>
    <row r="1" spans="1:40" ht="15.75" x14ac:dyDescent="0.25">
      <c r="A1" s="44" t="s">
        <v>88</v>
      </c>
    </row>
    <row r="2" spans="1:40" ht="15.75" x14ac:dyDescent="0.25">
      <c r="A2" s="1" t="s">
        <v>49</v>
      </c>
    </row>
    <row r="3" spans="1:40" ht="15.75" x14ac:dyDescent="0.25">
      <c r="A3" s="15"/>
    </row>
    <row r="4" spans="1:40" ht="15.75" thickBot="1" x14ac:dyDescent="0.3"/>
    <row r="5" spans="1:40" ht="15.75" thickBot="1" x14ac:dyDescent="0.3">
      <c r="B5" s="119" t="s">
        <v>6</v>
      </c>
      <c r="C5" s="120"/>
      <c r="D5" s="121"/>
      <c r="E5" s="119" t="s">
        <v>7</v>
      </c>
      <c r="F5" s="120"/>
      <c r="G5" s="121"/>
      <c r="H5" s="119" t="s">
        <v>8</v>
      </c>
      <c r="I5" s="120"/>
      <c r="J5" s="121"/>
      <c r="K5" s="119" t="s">
        <v>9</v>
      </c>
      <c r="L5" s="120"/>
      <c r="M5" s="121"/>
      <c r="N5" s="119" t="s">
        <v>10</v>
      </c>
      <c r="O5" s="120"/>
      <c r="P5" s="121"/>
      <c r="Q5" s="119" t="s">
        <v>11</v>
      </c>
      <c r="R5" s="120"/>
      <c r="S5" s="121"/>
      <c r="T5" s="119" t="s">
        <v>12</v>
      </c>
      <c r="U5" s="120"/>
      <c r="V5" s="121"/>
      <c r="W5" s="119" t="s">
        <v>38</v>
      </c>
      <c r="X5" s="120"/>
      <c r="Y5" s="121"/>
      <c r="Z5" s="119" t="s">
        <v>39</v>
      </c>
      <c r="AA5" s="120"/>
      <c r="AB5" s="121"/>
      <c r="AC5" s="120" t="s">
        <v>40</v>
      </c>
      <c r="AD5" s="120"/>
      <c r="AE5" s="120"/>
      <c r="AF5" s="119" t="s">
        <v>41</v>
      </c>
      <c r="AG5" s="120"/>
      <c r="AH5" s="121"/>
      <c r="AI5" s="120" t="s">
        <v>42</v>
      </c>
      <c r="AJ5" s="120"/>
      <c r="AK5" s="120"/>
      <c r="AL5" s="124" t="s">
        <v>16</v>
      </c>
      <c r="AM5" s="122"/>
      <c r="AN5" s="123"/>
    </row>
    <row r="6" spans="1:40" s="12" customFormat="1" ht="45" x14ac:dyDescent="0.25">
      <c r="A6" s="13" t="s">
        <v>0</v>
      </c>
      <c r="B6" s="9" t="s">
        <v>13</v>
      </c>
      <c r="C6" s="10" t="s">
        <v>14</v>
      </c>
      <c r="D6" s="11" t="s">
        <v>15</v>
      </c>
      <c r="E6" s="9" t="s">
        <v>13</v>
      </c>
      <c r="F6" s="10" t="s">
        <v>14</v>
      </c>
      <c r="G6" s="11" t="s">
        <v>15</v>
      </c>
      <c r="H6" s="9" t="s">
        <v>13</v>
      </c>
      <c r="I6" s="10" t="s">
        <v>14</v>
      </c>
      <c r="J6" s="11" t="s">
        <v>15</v>
      </c>
      <c r="K6" s="9" t="s">
        <v>13</v>
      </c>
      <c r="L6" s="10" t="s">
        <v>14</v>
      </c>
      <c r="M6" s="11" t="s">
        <v>15</v>
      </c>
      <c r="N6" s="9" t="s">
        <v>13</v>
      </c>
      <c r="O6" s="10" t="s">
        <v>14</v>
      </c>
      <c r="P6" s="11" t="s">
        <v>15</v>
      </c>
      <c r="Q6" s="9" t="s">
        <v>13</v>
      </c>
      <c r="R6" s="10" t="s">
        <v>14</v>
      </c>
      <c r="S6" s="11" t="s">
        <v>15</v>
      </c>
      <c r="T6" s="9" t="s">
        <v>13</v>
      </c>
      <c r="U6" s="10" t="s">
        <v>14</v>
      </c>
      <c r="V6" s="11" t="s">
        <v>15</v>
      </c>
      <c r="W6" s="9" t="s">
        <v>13</v>
      </c>
      <c r="X6" s="10" t="s">
        <v>14</v>
      </c>
      <c r="Y6" s="11" t="s">
        <v>15</v>
      </c>
      <c r="Z6" s="9" t="s">
        <v>13</v>
      </c>
      <c r="AA6" s="10" t="s">
        <v>14</v>
      </c>
      <c r="AB6" s="11" t="s">
        <v>15</v>
      </c>
      <c r="AC6" s="10" t="s">
        <v>13</v>
      </c>
      <c r="AD6" s="10" t="s">
        <v>14</v>
      </c>
      <c r="AE6" s="10" t="s">
        <v>15</v>
      </c>
      <c r="AF6" s="9" t="s">
        <v>13</v>
      </c>
      <c r="AG6" s="10" t="s">
        <v>14</v>
      </c>
      <c r="AH6" s="11" t="s">
        <v>15</v>
      </c>
      <c r="AI6" s="10" t="s">
        <v>13</v>
      </c>
      <c r="AJ6" s="10" t="s">
        <v>14</v>
      </c>
      <c r="AK6" s="10" t="s">
        <v>15</v>
      </c>
      <c r="AL6" s="50" t="s">
        <v>13</v>
      </c>
      <c r="AM6" s="51" t="s">
        <v>14</v>
      </c>
      <c r="AN6" s="52" t="s">
        <v>15</v>
      </c>
    </row>
    <row r="7" spans="1:40" x14ac:dyDescent="0.25">
      <c r="A7" s="14" t="s">
        <v>1</v>
      </c>
      <c r="B7" s="3">
        <v>6</v>
      </c>
      <c r="C7" s="4">
        <v>5</v>
      </c>
      <c r="D7" s="5">
        <v>0.83333333333333337</v>
      </c>
      <c r="E7" s="3">
        <v>9</v>
      </c>
      <c r="F7" s="4">
        <v>7</v>
      </c>
      <c r="G7" s="5">
        <v>0.77777777777777779</v>
      </c>
      <c r="H7" s="3">
        <v>12</v>
      </c>
      <c r="I7" s="4">
        <v>10</v>
      </c>
      <c r="J7" s="5">
        <v>0.83333333333333337</v>
      </c>
      <c r="K7" s="3">
        <v>17</v>
      </c>
      <c r="L7" s="4">
        <v>14</v>
      </c>
      <c r="M7" s="5">
        <v>0.82352941176470584</v>
      </c>
      <c r="N7" s="3"/>
      <c r="O7" s="4"/>
      <c r="P7" s="5"/>
      <c r="Q7" s="3"/>
      <c r="R7" s="4"/>
      <c r="S7" s="5"/>
      <c r="T7" s="3"/>
      <c r="U7" s="4"/>
      <c r="V7" s="5"/>
      <c r="Y7" s="19"/>
      <c r="Z7" s="20"/>
      <c r="AB7" s="5"/>
      <c r="AC7" s="37"/>
      <c r="AD7" s="37"/>
      <c r="AE7" s="19"/>
      <c r="AF7" s="36"/>
      <c r="AG7" s="37"/>
      <c r="AH7" s="5"/>
      <c r="AI7" s="37"/>
      <c r="AJ7" s="37"/>
      <c r="AK7" s="19"/>
      <c r="AL7" s="3">
        <f>B7+E7+H7+K7+N7+Q7+T7+W7+Z7+AC7+AF7+AI7</f>
        <v>44</v>
      </c>
      <c r="AM7" s="4">
        <f>C7+F7+I7+L7+O7+R7+U7+X7+AA7+AD7+AG7+AJ7</f>
        <v>36</v>
      </c>
      <c r="AN7" s="5">
        <f>IFERROR(AM7/AL7,0)</f>
        <v>0.81818181818181823</v>
      </c>
    </row>
    <row r="8" spans="1:40" x14ac:dyDescent="0.25">
      <c r="A8" s="14" t="s">
        <v>2</v>
      </c>
      <c r="B8" s="3">
        <v>6</v>
      </c>
      <c r="C8" s="4">
        <v>6</v>
      </c>
      <c r="D8" s="5">
        <v>1</v>
      </c>
      <c r="E8" s="3">
        <v>12</v>
      </c>
      <c r="F8" s="4">
        <v>11</v>
      </c>
      <c r="G8" s="5">
        <v>0.91666666666666663</v>
      </c>
      <c r="H8" s="3">
        <v>13</v>
      </c>
      <c r="I8" s="4">
        <v>12</v>
      </c>
      <c r="J8" s="5">
        <v>0.92307692307692313</v>
      </c>
      <c r="K8" s="3">
        <v>18</v>
      </c>
      <c r="L8" s="4">
        <v>17</v>
      </c>
      <c r="M8" s="5">
        <v>0.94444444444444442</v>
      </c>
      <c r="N8" s="3"/>
      <c r="O8" s="4"/>
      <c r="P8" s="5"/>
      <c r="Q8" s="3"/>
      <c r="R8" s="4"/>
      <c r="S8" s="5"/>
      <c r="T8" s="3"/>
      <c r="U8" s="4"/>
      <c r="V8" s="5"/>
      <c r="Y8" s="19"/>
      <c r="Z8" s="20"/>
      <c r="AB8" s="5"/>
      <c r="AC8" s="37"/>
      <c r="AD8" s="37"/>
      <c r="AE8" s="19"/>
      <c r="AF8" s="36"/>
      <c r="AG8" s="37"/>
      <c r="AH8" s="5"/>
      <c r="AI8" s="37"/>
      <c r="AJ8" s="37"/>
      <c r="AK8" s="19"/>
      <c r="AL8" s="3">
        <f t="shared" ref="AL8:AL13" si="0">B8+E8+H8+K8+N8+Q8+T8+W8+Z8+AC8+AF8+AI8</f>
        <v>49</v>
      </c>
      <c r="AM8" s="4">
        <f t="shared" ref="AM8:AM13" si="1">C8+F8+I8+L8+O8+R8+U8+X8+AA8+AD8+AG8+AJ8</f>
        <v>46</v>
      </c>
      <c r="AN8" s="5">
        <f t="shared" ref="AN8:AN13" si="2">IFERROR(AM8/AL8,0)</f>
        <v>0.93877551020408168</v>
      </c>
    </row>
    <row r="9" spans="1:40" x14ac:dyDescent="0.25">
      <c r="A9" s="14" t="s">
        <v>5</v>
      </c>
      <c r="B9" s="3">
        <v>7</v>
      </c>
      <c r="C9" s="4">
        <v>7</v>
      </c>
      <c r="D9" s="5">
        <v>1</v>
      </c>
      <c r="E9" s="3">
        <v>12</v>
      </c>
      <c r="F9" s="4">
        <v>12</v>
      </c>
      <c r="G9" s="5">
        <v>1</v>
      </c>
      <c r="H9" s="3">
        <v>17</v>
      </c>
      <c r="I9" s="4">
        <v>16</v>
      </c>
      <c r="J9" s="5">
        <v>0.94117647058823528</v>
      </c>
      <c r="K9" s="3">
        <v>22</v>
      </c>
      <c r="L9" s="4">
        <v>22</v>
      </c>
      <c r="M9" s="5">
        <v>1</v>
      </c>
      <c r="N9" s="3"/>
      <c r="O9" s="4"/>
      <c r="P9" s="5"/>
      <c r="Q9" s="3"/>
      <c r="R9" s="4"/>
      <c r="S9" s="5"/>
      <c r="T9" s="3"/>
      <c r="U9" s="4"/>
      <c r="V9" s="5"/>
      <c r="Y9" s="19"/>
      <c r="Z9" s="20"/>
      <c r="AB9" s="5"/>
      <c r="AC9" s="37"/>
      <c r="AD9" s="37"/>
      <c r="AE9" s="19"/>
      <c r="AF9" s="36"/>
      <c r="AG9" s="37"/>
      <c r="AH9" s="5"/>
      <c r="AI9" s="37"/>
      <c r="AJ9" s="37"/>
      <c r="AK9" s="19"/>
      <c r="AL9" s="3">
        <f t="shared" si="0"/>
        <v>58</v>
      </c>
      <c r="AM9" s="4">
        <f t="shared" si="1"/>
        <v>57</v>
      </c>
      <c r="AN9" s="5">
        <f t="shared" si="2"/>
        <v>0.98275862068965514</v>
      </c>
    </row>
    <row r="10" spans="1:40" x14ac:dyDescent="0.25">
      <c r="A10" s="14" t="s">
        <v>17</v>
      </c>
      <c r="B10" s="3">
        <v>1</v>
      </c>
      <c r="C10" s="4">
        <v>0</v>
      </c>
      <c r="D10" s="5">
        <v>0</v>
      </c>
      <c r="E10" s="3">
        <v>1</v>
      </c>
      <c r="F10" s="4">
        <v>1</v>
      </c>
      <c r="G10" s="5">
        <v>1</v>
      </c>
      <c r="H10" s="3">
        <v>1</v>
      </c>
      <c r="I10" s="4">
        <v>1</v>
      </c>
      <c r="J10" s="5">
        <v>1</v>
      </c>
      <c r="K10" s="3">
        <v>1</v>
      </c>
      <c r="L10" s="4">
        <v>1</v>
      </c>
      <c r="M10" s="5">
        <v>1</v>
      </c>
      <c r="N10" s="3"/>
      <c r="O10" s="4"/>
      <c r="P10" s="5"/>
      <c r="Q10" s="3"/>
      <c r="R10" s="4"/>
      <c r="S10" s="5"/>
      <c r="T10" s="3"/>
      <c r="U10" s="4"/>
      <c r="V10" s="5"/>
      <c r="Y10" s="19"/>
      <c r="Z10" s="20"/>
      <c r="AB10" s="5"/>
      <c r="AC10" s="37"/>
      <c r="AD10" s="37"/>
      <c r="AE10" s="19"/>
      <c r="AF10" s="36"/>
      <c r="AG10" s="37"/>
      <c r="AH10" s="5"/>
      <c r="AI10" s="37"/>
      <c r="AJ10" s="37"/>
      <c r="AK10" s="19"/>
      <c r="AL10" s="3">
        <f t="shared" si="0"/>
        <v>4</v>
      </c>
      <c r="AM10" s="4">
        <f t="shared" si="1"/>
        <v>3</v>
      </c>
      <c r="AN10" s="5">
        <f t="shared" si="2"/>
        <v>0.75</v>
      </c>
    </row>
    <row r="11" spans="1:40" x14ac:dyDescent="0.25">
      <c r="A11" s="14" t="s">
        <v>4</v>
      </c>
      <c r="B11" s="3">
        <v>21</v>
      </c>
      <c r="C11" s="4">
        <v>17</v>
      </c>
      <c r="D11" s="5">
        <v>0.80952380952380953</v>
      </c>
      <c r="E11" s="3">
        <v>26</v>
      </c>
      <c r="F11" s="4">
        <v>22</v>
      </c>
      <c r="G11" s="5">
        <v>0.84615384615384615</v>
      </c>
      <c r="H11" s="3">
        <v>35</v>
      </c>
      <c r="I11" s="4">
        <v>31</v>
      </c>
      <c r="J11" s="5">
        <v>0.88571428571428568</v>
      </c>
      <c r="K11" s="3">
        <v>41</v>
      </c>
      <c r="L11" s="4">
        <v>36</v>
      </c>
      <c r="M11" s="5">
        <v>0.87804878048780488</v>
      </c>
      <c r="N11" s="3"/>
      <c r="O11" s="4"/>
      <c r="P11" s="5"/>
      <c r="Q11" s="3"/>
      <c r="R11" s="4"/>
      <c r="S11" s="5"/>
      <c r="T11" s="3"/>
      <c r="U11" s="4"/>
      <c r="V11" s="5"/>
      <c r="Y11" s="19"/>
      <c r="Z11" s="20"/>
      <c r="AB11" s="5"/>
      <c r="AC11" s="37"/>
      <c r="AD11" s="37"/>
      <c r="AE11" s="19"/>
      <c r="AF11" s="36"/>
      <c r="AG11" s="37"/>
      <c r="AH11" s="5"/>
      <c r="AI11" s="37"/>
      <c r="AJ11" s="37"/>
      <c r="AK11" s="19"/>
      <c r="AL11" s="3">
        <f t="shared" si="0"/>
        <v>123</v>
      </c>
      <c r="AM11" s="4">
        <f t="shared" si="1"/>
        <v>106</v>
      </c>
      <c r="AN11" s="5">
        <f t="shared" si="2"/>
        <v>0.86178861788617889</v>
      </c>
    </row>
    <row r="12" spans="1:40" ht="15.75" thickBot="1" x14ac:dyDescent="0.3">
      <c r="A12" s="14" t="s">
        <v>3</v>
      </c>
      <c r="B12" s="3">
        <v>6</v>
      </c>
      <c r="C12" s="4">
        <v>4</v>
      </c>
      <c r="D12" s="5">
        <v>0.66666666666666663</v>
      </c>
      <c r="E12" s="3">
        <v>8</v>
      </c>
      <c r="F12" s="4">
        <v>4</v>
      </c>
      <c r="G12" s="5">
        <v>0.5</v>
      </c>
      <c r="H12" s="3">
        <v>11</v>
      </c>
      <c r="I12" s="4">
        <v>8</v>
      </c>
      <c r="J12" s="5">
        <v>0.72727272727272729</v>
      </c>
      <c r="K12" s="3">
        <v>15</v>
      </c>
      <c r="L12" s="4">
        <v>11</v>
      </c>
      <c r="M12" s="5">
        <v>0.73333333333333328</v>
      </c>
      <c r="N12" s="3"/>
      <c r="O12" s="4"/>
      <c r="P12" s="5"/>
      <c r="Q12" s="3"/>
      <c r="R12" s="4"/>
      <c r="S12" s="5"/>
      <c r="T12" s="3"/>
      <c r="U12" s="4"/>
      <c r="V12" s="5"/>
      <c r="Y12" s="19"/>
      <c r="Z12" s="20"/>
      <c r="AB12" s="5"/>
      <c r="AC12" s="37"/>
      <c r="AD12" s="37"/>
      <c r="AE12" s="19"/>
      <c r="AF12" s="36"/>
      <c r="AG12" s="37"/>
      <c r="AH12" s="5"/>
      <c r="AI12" s="37"/>
      <c r="AJ12" s="37"/>
      <c r="AK12" s="19"/>
      <c r="AL12" s="3">
        <f t="shared" si="0"/>
        <v>40</v>
      </c>
      <c r="AM12" s="4">
        <f t="shared" si="1"/>
        <v>27</v>
      </c>
      <c r="AN12" s="5">
        <f t="shared" si="2"/>
        <v>0.67500000000000004</v>
      </c>
    </row>
    <row r="13" spans="1:40" ht="15.75" thickBot="1" x14ac:dyDescent="0.3">
      <c r="A13" s="30" t="s">
        <v>43</v>
      </c>
      <c r="B13" s="22">
        <v>47</v>
      </c>
      <c r="C13" s="23">
        <v>39</v>
      </c>
      <c r="D13" s="24">
        <v>0.82978723404255317</v>
      </c>
      <c r="E13" s="22">
        <v>68</v>
      </c>
      <c r="F13" s="23">
        <v>57</v>
      </c>
      <c r="G13" s="24">
        <v>0.83823529411764708</v>
      </c>
      <c r="H13" s="22">
        <v>89</v>
      </c>
      <c r="I13" s="23">
        <v>78</v>
      </c>
      <c r="J13" s="24">
        <v>0.8764044943820225</v>
      </c>
      <c r="K13" s="22">
        <v>114</v>
      </c>
      <c r="L13" s="23">
        <v>101</v>
      </c>
      <c r="M13" s="24">
        <v>0.88596491228070173</v>
      </c>
      <c r="N13" s="22"/>
      <c r="O13" s="23"/>
      <c r="P13" s="24"/>
      <c r="Q13" s="22"/>
      <c r="R13" s="23"/>
      <c r="S13" s="24"/>
      <c r="T13" s="22"/>
      <c r="U13" s="23"/>
      <c r="V13" s="24"/>
      <c r="W13" s="18"/>
      <c r="X13" s="18"/>
      <c r="Y13" s="24"/>
      <c r="Z13" s="17"/>
      <c r="AA13" s="18"/>
      <c r="AB13" s="25"/>
      <c r="AC13" s="39"/>
      <c r="AD13" s="39"/>
      <c r="AE13" s="28"/>
      <c r="AF13" s="38"/>
      <c r="AG13" s="39"/>
      <c r="AH13" s="25"/>
      <c r="AI13" s="39"/>
      <c r="AJ13" s="39"/>
      <c r="AK13" s="28"/>
      <c r="AL13" s="53">
        <f t="shared" si="0"/>
        <v>318</v>
      </c>
      <c r="AM13" s="54">
        <f t="shared" si="1"/>
        <v>275</v>
      </c>
      <c r="AN13" s="55">
        <f t="shared" si="2"/>
        <v>0.86477987421383651</v>
      </c>
    </row>
  </sheetData>
  <mergeCells count="13">
    <mergeCell ref="Q5:S5"/>
    <mergeCell ref="T5:V5"/>
    <mergeCell ref="B5:D5"/>
    <mergeCell ref="E5:G5"/>
    <mergeCell ref="H5:J5"/>
    <mergeCell ref="K5:M5"/>
    <mergeCell ref="N5:P5"/>
    <mergeCell ref="AL5:AN5"/>
    <mergeCell ref="W5:Y5"/>
    <mergeCell ref="Z5:AB5"/>
    <mergeCell ref="AC5:AE5"/>
    <mergeCell ref="AF5:AH5"/>
    <mergeCell ref="AI5:AK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40923-E6C6-4F45-BFE0-6CAED3DAF742}">
  <dimension ref="A1:AN13"/>
  <sheetViews>
    <sheetView workbookViewId="0">
      <selection activeCell="A3" sqref="A3"/>
    </sheetView>
  </sheetViews>
  <sheetFormatPr baseColWidth="10" defaultRowHeight="15" x14ac:dyDescent="0.25"/>
  <cols>
    <col min="1" max="1" width="37.5703125" customWidth="1"/>
    <col min="2" max="3" width="6" style="2" customWidth="1"/>
    <col min="4" max="4" width="9.85546875" style="2" customWidth="1"/>
    <col min="5" max="6" width="6" style="2" customWidth="1"/>
    <col min="7" max="7" width="11" style="2" customWidth="1"/>
    <col min="8" max="9" width="6" style="2" customWidth="1"/>
    <col min="10" max="10" width="11.5703125" style="2" customWidth="1"/>
    <col min="11" max="12" width="6" style="2" customWidth="1"/>
    <col min="13" max="13" width="10.7109375" style="2" customWidth="1"/>
    <col min="14" max="15" width="6" style="2" hidden="1" customWidth="1"/>
    <col min="16" max="16" width="10" style="2" hidden="1" customWidth="1"/>
    <col min="17" max="18" width="6" style="2" hidden="1" customWidth="1"/>
    <col min="19" max="19" width="10.7109375" style="2" hidden="1" customWidth="1"/>
    <col min="20" max="21" width="6" style="2" hidden="1" customWidth="1"/>
    <col min="22" max="22" width="11.7109375" style="2" hidden="1" customWidth="1"/>
    <col min="23" max="28" width="7.42578125" style="2" hidden="1" customWidth="1"/>
    <col min="29" max="37" width="11.7109375" style="2" hidden="1" customWidth="1"/>
    <col min="38" max="38" width="8.28515625" customWidth="1"/>
    <col min="39" max="39" width="7.7109375" customWidth="1"/>
  </cols>
  <sheetData>
    <row r="1" spans="1:40" ht="15.75" x14ac:dyDescent="0.25">
      <c r="A1" s="44" t="s">
        <v>85</v>
      </c>
    </row>
    <row r="2" spans="1:40" ht="15.75" x14ac:dyDescent="0.25">
      <c r="A2" s="1" t="s">
        <v>50</v>
      </c>
    </row>
    <row r="3" spans="1:40" ht="15.75" x14ac:dyDescent="0.25">
      <c r="A3" s="15"/>
    </row>
    <row r="4" spans="1:40" ht="15.75" thickBot="1" x14ac:dyDescent="0.3"/>
    <row r="5" spans="1:40" ht="15.75" thickBot="1" x14ac:dyDescent="0.3">
      <c r="B5" s="119" t="s">
        <v>6</v>
      </c>
      <c r="C5" s="120"/>
      <c r="D5" s="121"/>
      <c r="E5" s="119" t="s">
        <v>7</v>
      </c>
      <c r="F5" s="120"/>
      <c r="G5" s="121"/>
      <c r="H5" s="119" t="s">
        <v>8</v>
      </c>
      <c r="I5" s="120"/>
      <c r="J5" s="121"/>
      <c r="K5" s="119" t="s">
        <v>9</v>
      </c>
      <c r="L5" s="120"/>
      <c r="M5" s="121"/>
      <c r="N5" s="119" t="s">
        <v>10</v>
      </c>
      <c r="O5" s="120"/>
      <c r="P5" s="121"/>
      <c r="Q5" s="119" t="s">
        <v>11</v>
      </c>
      <c r="R5" s="120"/>
      <c r="S5" s="121"/>
      <c r="T5" s="119" t="s">
        <v>12</v>
      </c>
      <c r="U5" s="120"/>
      <c r="V5" s="121"/>
      <c r="W5" s="119" t="s">
        <v>38</v>
      </c>
      <c r="X5" s="120"/>
      <c r="Y5" s="121"/>
      <c r="Z5" s="119" t="s">
        <v>39</v>
      </c>
      <c r="AA5" s="120"/>
      <c r="AB5" s="121"/>
      <c r="AC5" s="120" t="s">
        <v>40</v>
      </c>
      <c r="AD5" s="120"/>
      <c r="AE5" s="120"/>
      <c r="AF5" s="119" t="s">
        <v>41</v>
      </c>
      <c r="AG5" s="120"/>
      <c r="AH5" s="121"/>
      <c r="AI5" s="120" t="s">
        <v>42</v>
      </c>
      <c r="AJ5" s="120"/>
      <c r="AK5" s="120"/>
      <c r="AL5" s="124" t="s">
        <v>16</v>
      </c>
      <c r="AM5" s="122"/>
      <c r="AN5" s="123"/>
    </row>
    <row r="6" spans="1:40" s="12" customFormat="1" ht="45" x14ac:dyDescent="0.25">
      <c r="A6" s="13" t="s">
        <v>0</v>
      </c>
      <c r="B6" s="9" t="s">
        <v>13</v>
      </c>
      <c r="C6" s="10" t="s">
        <v>14</v>
      </c>
      <c r="D6" s="11" t="s">
        <v>15</v>
      </c>
      <c r="E6" s="9" t="s">
        <v>13</v>
      </c>
      <c r="F6" s="10" t="s">
        <v>14</v>
      </c>
      <c r="G6" s="11" t="s">
        <v>15</v>
      </c>
      <c r="H6" s="9" t="s">
        <v>13</v>
      </c>
      <c r="I6" s="10" t="s">
        <v>14</v>
      </c>
      <c r="J6" s="11" t="s">
        <v>15</v>
      </c>
      <c r="K6" s="9" t="s">
        <v>13</v>
      </c>
      <c r="L6" s="10" t="s">
        <v>14</v>
      </c>
      <c r="M6" s="11" t="s">
        <v>15</v>
      </c>
      <c r="N6" s="9" t="s">
        <v>13</v>
      </c>
      <c r="O6" s="10" t="s">
        <v>14</v>
      </c>
      <c r="P6" s="11" t="s">
        <v>15</v>
      </c>
      <c r="Q6" s="9" t="s">
        <v>13</v>
      </c>
      <c r="R6" s="10" t="s">
        <v>14</v>
      </c>
      <c r="S6" s="11" t="s">
        <v>15</v>
      </c>
      <c r="T6" s="9" t="s">
        <v>13</v>
      </c>
      <c r="U6" s="10" t="s">
        <v>14</v>
      </c>
      <c r="V6" s="11" t="s">
        <v>15</v>
      </c>
      <c r="W6" s="9" t="s">
        <v>13</v>
      </c>
      <c r="X6" s="10" t="s">
        <v>14</v>
      </c>
      <c r="Y6" s="11" t="s">
        <v>15</v>
      </c>
      <c r="Z6" s="9" t="s">
        <v>13</v>
      </c>
      <c r="AA6" s="10" t="s">
        <v>14</v>
      </c>
      <c r="AB6" s="11" t="s">
        <v>15</v>
      </c>
      <c r="AC6" s="10" t="s">
        <v>13</v>
      </c>
      <c r="AD6" s="10" t="s">
        <v>14</v>
      </c>
      <c r="AE6" s="10" t="s">
        <v>15</v>
      </c>
      <c r="AF6" s="9" t="s">
        <v>13</v>
      </c>
      <c r="AG6" s="10" t="s">
        <v>14</v>
      </c>
      <c r="AH6" s="11" t="s">
        <v>15</v>
      </c>
      <c r="AI6" s="10" t="s">
        <v>13</v>
      </c>
      <c r="AJ6" s="10" t="s">
        <v>14</v>
      </c>
      <c r="AK6" s="10" t="s">
        <v>15</v>
      </c>
      <c r="AL6" s="50" t="s">
        <v>13</v>
      </c>
      <c r="AM6" s="51" t="s">
        <v>14</v>
      </c>
      <c r="AN6" s="52" t="s">
        <v>15</v>
      </c>
    </row>
    <row r="7" spans="1:40" x14ac:dyDescent="0.25">
      <c r="A7" s="14" t="s">
        <v>18</v>
      </c>
      <c r="B7" s="3">
        <v>1</v>
      </c>
      <c r="C7" s="4">
        <v>0</v>
      </c>
      <c r="D7" s="5">
        <v>0</v>
      </c>
      <c r="E7" s="3">
        <v>1</v>
      </c>
      <c r="F7" s="4">
        <v>0</v>
      </c>
      <c r="G7" s="5">
        <v>0</v>
      </c>
      <c r="H7" s="3">
        <v>0</v>
      </c>
      <c r="I7" s="4">
        <v>0</v>
      </c>
      <c r="J7" s="5">
        <v>0</v>
      </c>
      <c r="K7" s="3">
        <v>0</v>
      </c>
      <c r="L7" s="4">
        <v>0</v>
      </c>
      <c r="M7" s="5">
        <v>0</v>
      </c>
      <c r="N7" s="3"/>
      <c r="O7" s="4"/>
      <c r="P7" s="5"/>
      <c r="Q7" s="3"/>
      <c r="R7" s="4"/>
      <c r="S7" s="5"/>
      <c r="T7" s="3"/>
      <c r="U7" s="4"/>
      <c r="V7" s="5"/>
      <c r="Y7" s="19"/>
      <c r="Z7" s="20"/>
      <c r="AB7" s="5"/>
      <c r="AC7" s="37"/>
      <c r="AD7" s="37"/>
      <c r="AE7" s="19"/>
      <c r="AF7" s="36"/>
      <c r="AG7" s="37"/>
      <c r="AH7" s="5"/>
      <c r="AI7" s="37"/>
      <c r="AJ7" s="37"/>
      <c r="AK7" s="19"/>
      <c r="AL7" s="3">
        <f>B7+E7+H7+K7+N7+Q7+T7+W7+Z7+AC7+AF7+AI7</f>
        <v>2</v>
      </c>
      <c r="AM7" s="4">
        <f>C7+F7+I7+L7+O7+R7+U7+X7+AA7+AD7+AG7+AJ7</f>
        <v>0</v>
      </c>
      <c r="AN7" s="5">
        <f>IFERROR(AM7/AL7,0)</f>
        <v>0</v>
      </c>
    </row>
    <row r="8" spans="1:40" x14ac:dyDescent="0.25">
      <c r="A8" s="14" t="s">
        <v>19</v>
      </c>
      <c r="B8" s="3">
        <v>0</v>
      </c>
      <c r="C8" s="4">
        <v>0</v>
      </c>
      <c r="D8" s="5">
        <v>0</v>
      </c>
      <c r="E8" s="3">
        <v>0</v>
      </c>
      <c r="F8" s="4">
        <v>0</v>
      </c>
      <c r="G8" s="5">
        <v>0</v>
      </c>
      <c r="H8" s="3">
        <v>0</v>
      </c>
      <c r="I8" s="4">
        <v>0</v>
      </c>
      <c r="J8" s="5">
        <v>0</v>
      </c>
      <c r="K8" s="3">
        <v>0</v>
      </c>
      <c r="L8" s="4">
        <v>0</v>
      </c>
      <c r="M8" s="5">
        <v>0</v>
      </c>
      <c r="N8" s="3"/>
      <c r="O8" s="4"/>
      <c r="P8" s="5"/>
      <c r="Q8" s="3"/>
      <c r="R8" s="4"/>
      <c r="S8" s="5"/>
      <c r="T8" s="3"/>
      <c r="U8" s="4"/>
      <c r="V8" s="5"/>
      <c r="Y8" s="19"/>
      <c r="Z8" s="20"/>
      <c r="AB8" s="5"/>
      <c r="AC8" s="37"/>
      <c r="AD8" s="37"/>
      <c r="AE8" s="19"/>
      <c r="AF8" s="36"/>
      <c r="AG8" s="37"/>
      <c r="AH8" s="5"/>
      <c r="AI8" s="37"/>
      <c r="AJ8" s="37"/>
      <c r="AK8" s="19"/>
      <c r="AL8" s="3">
        <f t="shared" ref="AL8:AL13" si="0">B8+E8+H8+K8+N8+Q8+T8+W8+Z8+AC8+AF8+AI8</f>
        <v>0</v>
      </c>
      <c r="AM8" s="4">
        <f t="shared" ref="AM8:AM13" si="1">C8+F8+I8+L8+O8+R8+U8+X8+AA8+AD8+AG8+AJ8</f>
        <v>0</v>
      </c>
      <c r="AN8" s="5">
        <f t="shared" ref="AN8:AN13" si="2">IFERROR(AM8/AL8,0)</f>
        <v>0</v>
      </c>
    </row>
    <row r="9" spans="1:40" x14ac:dyDescent="0.25">
      <c r="A9" s="14" t="s">
        <v>20</v>
      </c>
      <c r="B9" s="3">
        <v>0</v>
      </c>
      <c r="C9" s="4">
        <v>0</v>
      </c>
      <c r="D9" s="5">
        <v>0</v>
      </c>
      <c r="E9" s="3">
        <v>0</v>
      </c>
      <c r="F9" s="4">
        <v>0</v>
      </c>
      <c r="G9" s="5">
        <v>0</v>
      </c>
      <c r="H9" s="3">
        <v>0</v>
      </c>
      <c r="I9" s="4">
        <v>0</v>
      </c>
      <c r="J9" s="5">
        <v>0</v>
      </c>
      <c r="K9" s="3">
        <v>0</v>
      </c>
      <c r="L9" s="4">
        <v>0</v>
      </c>
      <c r="M9" s="5">
        <v>0</v>
      </c>
      <c r="N9" s="3"/>
      <c r="O9" s="4"/>
      <c r="P9" s="5"/>
      <c r="Q9" s="3"/>
      <c r="R9" s="4"/>
      <c r="S9" s="5"/>
      <c r="T9" s="3"/>
      <c r="U9" s="4"/>
      <c r="V9" s="5"/>
      <c r="Y9" s="19"/>
      <c r="Z9" s="20"/>
      <c r="AB9" s="5"/>
      <c r="AC9" s="37"/>
      <c r="AD9" s="37"/>
      <c r="AE9" s="19"/>
      <c r="AF9" s="36"/>
      <c r="AG9" s="37"/>
      <c r="AH9" s="5"/>
      <c r="AI9" s="37"/>
      <c r="AJ9" s="37"/>
      <c r="AK9" s="19"/>
      <c r="AL9" s="3">
        <f t="shared" si="0"/>
        <v>0</v>
      </c>
      <c r="AM9" s="4">
        <f t="shared" si="1"/>
        <v>0</v>
      </c>
      <c r="AN9" s="5">
        <f t="shared" si="2"/>
        <v>0</v>
      </c>
    </row>
    <row r="10" spans="1:40" x14ac:dyDescent="0.25">
      <c r="A10" s="14" t="s">
        <v>21</v>
      </c>
      <c r="B10" s="3">
        <v>0</v>
      </c>
      <c r="C10" s="4">
        <v>0</v>
      </c>
      <c r="D10" s="5">
        <v>0</v>
      </c>
      <c r="E10" s="3">
        <v>0</v>
      </c>
      <c r="F10" s="4">
        <v>0</v>
      </c>
      <c r="G10" s="5">
        <v>0</v>
      </c>
      <c r="H10" s="3">
        <v>0</v>
      </c>
      <c r="I10" s="4">
        <v>0</v>
      </c>
      <c r="J10" s="5">
        <v>0</v>
      </c>
      <c r="K10" s="3">
        <v>0</v>
      </c>
      <c r="L10" s="4">
        <v>0</v>
      </c>
      <c r="M10" s="5">
        <v>0</v>
      </c>
      <c r="N10" s="3"/>
      <c r="O10" s="4"/>
      <c r="P10" s="5"/>
      <c r="Q10" s="3"/>
      <c r="R10" s="4"/>
      <c r="S10" s="5"/>
      <c r="T10" s="3"/>
      <c r="U10" s="4"/>
      <c r="V10" s="5"/>
      <c r="Y10" s="19"/>
      <c r="Z10" s="20"/>
      <c r="AB10" s="5"/>
      <c r="AC10" s="37"/>
      <c r="AD10" s="37"/>
      <c r="AE10" s="19"/>
      <c r="AF10" s="36"/>
      <c r="AG10" s="37"/>
      <c r="AH10" s="5"/>
      <c r="AI10" s="37"/>
      <c r="AJ10" s="37"/>
      <c r="AK10" s="19"/>
      <c r="AL10" s="3">
        <f t="shared" si="0"/>
        <v>0</v>
      </c>
      <c r="AM10" s="4">
        <f t="shared" si="1"/>
        <v>0</v>
      </c>
      <c r="AN10" s="5">
        <f t="shared" si="2"/>
        <v>0</v>
      </c>
    </row>
    <row r="11" spans="1:40" x14ac:dyDescent="0.25">
      <c r="A11" s="14" t="s">
        <v>22</v>
      </c>
      <c r="B11" s="3">
        <v>0</v>
      </c>
      <c r="C11" s="4">
        <v>0</v>
      </c>
      <c r="D11" s="5">
        <v>0</v>
      </c>
      <c r="E11" s="3">
        <v>0</v>
      </c>
      <c r="F11" s="4">
        <v>0</v>
      </c>
      <c r="G11" s="5">
        <v>0</v>
      </c>
      <c r="H11" s="3">
        <v>0</v>
      </c>
      <c r="I11" s="4">
        <v>0</v>
      </c>
      <c r="J11" s="5">
        <v>0</v>
      </c>
      <c r="K11" s="3">
        <v>0</v>
      </c>
      <c r="L11" s="4">
        <v>0</v>
      </c>
      <c r="M11" s="5">
        <v>0</v>
      </c>
      <c r="N11" s="3"/>
      <c r="O11" s="4"/>
      <c r="P11" s="5"/>
      <c r="Q11" s="3"/>
      <c r="R11" s="4"/>
      <c r="S11" s="5"/>
      <c r="T11" s="3"/>
      <c r="U11" s="4"/>
      <c r="V11" s="5"/>
      <c r="Y11" s="19"/>
      <c r="Z11" s="20"/>
      <c r="AB11" s="5"/>
      <c r="AC11" s="37"/>
      <c r="AD11" s="37"/>
      <c r="AE11" s="19"/>
      <c r="AF11" s="36"/>
      <c r="AG11" s="37"/>
      <c r="AH11" s="5"/>
      <c r="AI11" s="37"/>
      <c r="AJ11" s="37"/>
      <c r="AK11" s="19"/>
      <c r="AL11" s="3">
        <f t="shared" si="0"/>
        <v>0</v>
      </c>
      <c r="AM11" s="4">
        <f t="shared" si="1"/>
        <v>0</v>
      </c>
      <c r="AN11" s="5">
        <f t="shared" si="2"/>
        <v>0</v>
      </c>
    </row>
    <row r="12" spans="1:40" ht="15.75" thickBot="1" x14ac:dyDescent="0.3">
      <c r="A12" s="14" t="s">
        <v>23</v>
      </c>
      <c r="B12" s="3">
        <v>0</v>
      </c>
      <c r="C12" s="4">
        <v>0</v>
      </c>
      <c r="D12" s="5">
        <v>0</v>
      </c>
      <c r="E12" s="3">
        <v>0</v>
      </c>
      <c r="F12" s="4">
        <v>0</v>
      </c>
      <c r="G12" s="5">
        <v>0</v>
      </c>
      <c r="H12" s="3">
        <v>1</v>
      </c>
      <c r="I12" s="4">
        <v>0</v>
      </c>
      <c r="J12" s="5">
        <v>0</v>
      </c>
      <c r="K12" s="3">
        <v>1</v>
      </c>
      <c r="L12" s="4">
        <v>1</v>
      </c>
      <c r="M12" s="5">
        <v>1</v>
      </c>
      <c r="N12" s="3"/>
      <c r="O12" s="4"/>
      <c r="P12" s="5"/>
      <c r="Q12" s="3"/>
      <c r="R12" s="4"/>
      <c r="S12" s="5"/>
      <c r="T12" s="3"/>
      <c r="U12" s="4"/>
      <c r="V12" s="5"/>
      <c r="Y12" s="19"/>
      <c r="Z12" s="20"/>
      <c r="AB12" s="5"/>
      <c r="AC12" s="37"/>
      <c r="AD12" s="37"/>
      <c r="AE12" s="19"/>
      <c r="AF12" s="36"/>
      <c r="AG12" s="37"/>
      <c r="AH12" s="5"/>
      <c r="AI12" s="37"/>
      <c r="AJ12" s="37"/>
      <c r="AK12" s="19"/>
      <c r="AL12" s="3">
        <f t="shared" si="0"/>
        <v>2</v>
      </c>
      <c r="AM12" s="4">
        <f t="shared" si="1"/>
        <v>1</v>
      </c>
      <c r="AN12" s="5">
        <f t="shared" si="2"/>
        <v>0.5</v>
      </c>
    </row>
    <row r="13" spans="1:40" ht="15.75" thickBot="1" x14ac:dyDescent="0.3">
      <c r="A13" s="30" t="s">
        <v>43</v>
      </c>
      <c r="B13" s="22">
        <v>1</v>
      </c>
      <c r="C13" s="23">
        <v>0</v>
      </c>
      <c r="D13" s="24">
        <v>0</v>
      </c>
      <c r="E13" s="22">
        <v>1</v>
      </c>
      <c r="F13" s="23">
        <v>0</v>
      </c>
      <c r="G13" s="24">
        <v>0</v>
      </c>
      <c r="H13" s="22">
        <v>1</v>
      </c>
      <c r="I13" s="23">
        <v>0</v>
      </c>
      <c r="J13" s="24">
        <v>0</v>
      </c>
      <c r="K13" s="22">
        <v>1</v>
      </c>
      <c r="L13" s="23">
        <v>1</v>
      </c>
      <c r="M13" s="24">
        <v>1</v>
      </c>
      <c r="N13" s="22"/>
      <c r="O13" s="23"/>
      <c r="P13" s="24"/>
      <c r="Q13" s="22"/>
      <c r="R13" s="23"/>
      <c r="S13" s="24"/>
      <c r="T13" s="22"/>
      <c r="U13" s="23"/>
      <c r="V13" s="24"/>
      <c r="W13" s="18"/>
      <c r="X13" s="18"/>
      <c r="Y13" s="24"/>
      <c r="Z13" s="17"/>
      <c r="AA13" s="18"/>
      <c r="AB13" s="25"/>
      <c r="AC13" s="39"/>
      <c r="AD13" s="39"/>
      <c r="AE13" s="28"/>
      <c r="AF13" s="38"/>
      <c r="AG13" s="39"/>
      <c r="AH13" s="25"/>
      <c r="AI13" s="39"/>
      <c r="AJ13" s="39"/>
      <c r="AK13" s="28"/>
      <c r="AL13" s="53">
        <f t="shared" si="0"/>
        <v>4</v>
      </c>
      <c r="AM13" s="54">
        <f t="shared" si="1"/>
        <v>1</v>
      </c>
      <c r="AN13" s="55">
        <f t="shared" si="2"/>
        <v>0.25</v>
      </c>
    </row>
  </sheetData>
  <mergeCells count="13">
    <mergeCell ref="Q5:S5"/>
    <mergeCell ref="T5:V5"/>
    <mergeCell ref="B5:D5"/>
    <mergeCell ref="E5:G5"/>
    <mergeCell ref="H5:J5"/>
    <mergeCell ref="K5:M5"/>
    <mergeCell ref="N5:P5"/>
    <mergeCell ref="AL5:AN5"/>
    <mergeCell ref="W5:Y5"/>
    <mergeCell ref="Z5:AB5"/>
    <mergeCell ref="AC5:AE5"/>
    <mergeCell ref="AF5:AH5"/>
    <mergeCell ref="AI5:AK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CC165-10EA-442F-9FDA-336E008306FD}">
  <dimension ref="A1:AN13"/>
  <sheetViews>
    <sheetView workbookViewId="0">
      <selection activeCell="H12" sqref="H12"/>
    </sheetView>
  </sheetViews>
  <sheetFormatPr baseColWidth="10" defaultRowHeight="15" x14ac:dyDescent="0.25"/>
  <cols>
    <col min="1" max="1" width="28.85546875" customWidth="1"/>
    <col min="2" max="3" width="6" style="2" customWidth="1"/>
    <col min="4" max="4" width="9.85546875" style="2" customWidth="1"/>
    <col min="5" max="6" width="6" style="2" customWidth="1"/>
    <col min="7" max="7" width="11" style="2" customWidth="1"/>
    <col min="8" max="9" width="6" style="2" customWidth="1"/>
    <col min="10" max="10" width="11.5703125" style="2" customWidth="1"/>
    <col min="11" max="12" width="6" style="2" customWidth="1"/>
    <col min="13" max="13" width="10.7109375" style="2" customWidth="1"/>
    <col min="14" max="15" width="6" style="2" hidden="1" customWidth="1"/>
    <col min="16" max="16" width="10" style="2" hidden="1" customWidth="1"/>
    <col min="17" max="18" width="6" style="2" hidden="1" customWidth="1"/>
    <col min="19" max="19" width="10.7109375" style="2" hidden="1" customWidth="1"/>
    <col min="20" max="21" width="6" style="2" hidden="1" customWidth="1"/>
    <col min="22" max="22" width="11.7109375" style="2" hidden="1" customWidth="1"/>
    <col min="23" max="25" width="7.5703125" style="2" hidden="1" customWidth="1"/>
    <col min="26" max="28" width="7.5703125" hidden="1" customWidth="1"/>
    <col min="29" max="29" width="7.42578125" hidden="1" customWidth="1"/>
    <col min="30" max="30" width="7" hidden="1" customWidth="1"/>
    <col min="31" max="31" width="11.42578125" hidden="1" customWidth="1"/>
    <col min="32" max="32" width="8.28515625" hidden="1" customWidth="1"/>
    <col min="33" max="33" width="8.140625" hidden="1" customWidth="1"/>
    <col min="34" max="34" width="11.42578125" hidden="1" customWidth="1"/>
    <col min="35" max="35" width="8.28515625" hidden="1" customWidth="1"/>
    <col min="36" max="36" width="8.140625" hidden="1" customWidth="1"/>
    <col min="37" max="37" width="11.42578125" hidden="1" customWidth="1"/>
    <col min="38" max="38" width="8.42578125" customWidth="1"/>
    <col min="39" max="39" width="7.7109375" customWidth="1"/>
  </cols>
  <sheetData>
    <row r="1" spans="1:40" ht="15.75" x14ac:dyDescent="0.25">
      <c r="A1" s="44" t="s">
        <v>84</v>
      </c>
    </row>
    <row r="2" spans="1:40" ht="15.75" x14ac:dyDescent="0.25">
      <c r="A2" s="1" t="s">
        <v>51</v>
      </c>
    </row>
    <row r="3" spans="1:40" ht="15.75" x14ac:dyDescent="0.25">
      <c r="A3" s="15"/>
    </row>
    <row r="4" spans="1:40" ht="15.75" thickBot="1" x14ac:dyDescent="0.3"/>
    <row r="5" spans="1:40" ht="15.75" thickBot="1" x14ac:dyDescent="0.3">
      <c r="B5" s="119" t="s">
        <v>6</v>
      </c>
      <c r="C5" s="120"/>
      <c r="D5" s="121"/>
      <c r="E5" s="119" t="s">
        <v>7</v>
      </c>
      <c r="F5" s="120"/>
      <c r="G5" s="121"/>
      <c r="H5" s="119" t="s">
        <v>8</v>
      </c>
      <c r="I5" s="120"/>
      <c r="J5" s="121"/>
      <c r="K5" s="119" t="s">
        <v>9</v>
      </c>
      <c r="L5" s="120"/>
      <c r="M5" s="121"/>
      <c r="N5" s="119" t="s">
        <v>10</v>
      </c>
      <c r="O5" s="120"/>
      <c r="P5" s="121"/>
      <c r="Q5" s="119" t="s">
        <v>11</v>
      </c>
      <c r="R5" s="120"/>
      <c r="S5" s="121"/>
      <c r="T5" s="119" t="s">
        <v>12</v>
      </c>
      <c r="U5" s="120"/>
      <c r="V5" s="121"/>
      <c r="W5" s="119" t="s">
        <v>38</v>
      </c>
      <c r="X5" s="120"/>
      <c r="Y5" s="121"/>
      <c r="Z5" s="119" t="s">
        <v>39</v>
      </c>
      <c r="AA5" s="120"/>
      <c r="AB5" s="121"/>
      <c r="AC5" s="120" t="s">
        <v>40</v>
      </c>
      <c r="AD5" s="120"/>
      <c r="AE5" s="120"/>
      <c r="AF5" s="119" t="s">
        <v>41</v>
      </c>
      <c r="AG5" s="120"/>
      <c r="AH5" s="121"/>
      <c r="AI5" s="120" t="s">
        <v>42</v>
      </c>
      <c r="AJ5" s="120"/>
      <c r="AK5" s="120"/>
      <c r="AL5" s="124" t="s">
        <v>16</v>
      </c>
      <c r="AM5" s="122"/>
      <c r="AN5" s="123"/>
    </row>
    <row r="6" spans="1:40" s="12" customFormat="1" ht="45" x14ac:dyDescent="0.25">
      <c r="A6" s="13" t="s">
        <v>0</v>
      </c>
      <c r="B6" s="9" t="s">
        <v>13</v>
      </c>
      <c r="C6" s="10" t="s">
        <v>14</v>
      </c>
      <c r="D6" s="11" t="s">
        <v>15</v>
      </c>
      <c r="E6" s="9" t="s">
        <v>13</v>
      </c>
      <c r="F6" s="10" t="s">
        <v>14</v>
      </c>
      <c r="G6" s="11" t="s">
        <v>15</v>
      </c>
      <c r="H6" s="9" t="s">
        <v>13</v>
      </c>
      <c r="I6" s="10" t="s">
        <v>14</v>
      </c>
      <c r="J6" s="11" t="s">
        <v>15</v>
      </c>
      <c r="K6" s="9" t="s">
        <v>13</v>
      </c>
      <c r="L6" s="10" t="s">
        <v>14</v>
      </c>
      <c r="M6" s="11" t="s">
        <v>15</v>
      </c>
      <c r="N6" s="9" t="s">
        <v>13</v>
      </c>
      <c r="O6" s="10" t="s">
        <v>14</v>
      </c>
      <c r="P6" s="11" t="s">
        <v>15</v>
      </c>
      <c r="Q6" s="9" t="s">
        <v>13</v>
      </c>
      <c r="R6" s="10" t="s">
        <v>14</v>
      </c>
      <c r="S6" s="11" t="s">
        <v>15</v>
      </c>
      <c r="T6" s="9" t="s">
        <v>13</v>
      </c>
      <c r="U6" s="10" t="s">
        <v>14</v>
      </c>
      <c r="V6" s="11" t="s">
        <v>15</v>
      </c>
      <c r="W6" s="9" t="s">
        <v>13</v>
      </c>
      <c r="X6" s="10" t="s">
        <v>14</v>
      </c>
      <c r="Y6" s="11" t="s">
        <v>15</v>
      </c>
      <c r="Z6" s="9" t="s">
        <v>13</v>
      </c>
      <c r="AA6" s="10" t="s">
        <v>14</v>
      </c>
      <c r="AB6" s="11" t="s">
        <v>15</v>
      </c>
      <c r="AC6" s="10" t="s">
        <v>13</v>
      </c>
      <c r="AD6" s="10" t="s">
        <v>14</v>
      </c>
      <c r="AE6" s="10" t="s">
        <v>15</v>
      </c>
      <c r="AF6" s="9" t="s">
        <v>13</v>
      </c>
      <c r="AG6" s="10" t="s">
        <v>14</v>
      </c>
      <c r="AH6" s="11" t="s">
        <v>15</v>
      </c>
      <c r="AI6" s="10" t="s">
        <v>13</v>
      </c>
      <c r="AJ6" s="10" t="s">
        <v>14</v>
      </c>
      <c r="AK6" s="10" t="s">
        <v>15</v>
      </c>
      <c r="AL6" s="50" t="s">
        <v>13</v>
      </c>
      <c r="AM6" s="51" t="s">
        <v>14</v>
      </c>
      <c r="AN6" s="52" t="s">
        <v>15</v>
      </c>
    </row>
    <row r="7" spans="1:40" x14ac:dyDescent="0.25">
      <c r="A7" s="16" t="s">
        <v>1</v>
      </c>
      <c r="B7" s="3">
        <v>3</v>
      </c>
      <c r="C7" s="4">
        <v>2</v>
      </c>
      <c r="D7" s="5">
        <v>0.66666666666666663</v>
      </c>
      <c r="E7" s="3">
        <v>10</v>
      </c>
      <c r="F7" s="4">
        <v>7</v>
      </c>
      <c r="G7" s="5">
        <v>0.7</v>
      </c>
      <c r="H7" s="3">
        <v>8</v>
      </c>
      <c r="I7" s="4">
        <v>7</v>
      </c>
      <c r="J7" s="5">
        <f>IFERROR(I7/H7,0)</f>
        <v>0.875</v>
      </c>
      <c r="K7" s="3">
        <v>5</v>
      </c>
      <c r="L7" s="4">
        <v>4</v>
      </c>
      <c r="M7" s="5">
        <v>0.8</v>
      </c>
      <c r="N7" s="3"/>
      <c r="O7" s="4"/>
      <c r="P7" s="5"/>
      <c r="Q7" s="3"/>
      <c r="R7" s="4"/>
      <c r="S7" s="5"/>
      <c r="T7" s="3"/>
      <c r="U7" s="4"/>
      <c r="V7" s="5"/>
      <c r="Y7" s="19"/>
      <c r="Z7" s="20"/>
      <c r="AA7" s="2"/>
      <c r="AB7" s="5"/>
      <c r="AC7" s="37"/>
      <c r="AD7" s="37"/>
      <c r="AE7" s="19"/>
      <c r="AF7" s="36"/>
      <c r="AG7" s="37"/>
      <c r="AH7" s="5"/>
      <c r="AI7" s="37"/>
      <c r="AJ7" s="37"/>
      <c r="AK7" s="19"/>
      <c r="AL7" s="3">
        <f>B7+E7+H7+K7+N7+Q7+T7+W7+Z7+AC7+AF7+AI7</f>
        <v>26</v>
      </c>
      <c r="AM7" s="4">
        <f>C7+F7+I7+L7+O7+R7+U7+X7+AA7+AD7+AG7+AJ7</f>
        <v>20</v>
      </c>
      <c r="AN7" s="5">
        <f>IFERROR(AM7/AL7,0)</f>
        <v>0.76923076923076927</v>
      </c>
    </row>
    <row r="8" spans="1:40" x14ac:dyDescent="0.25">
      <c r="A8" s="16" t="s">
        <v>2</v>
      </c>
      <c r="B8" s="3">
        <v>4</v>
      </c>
      <c r="C8" s="4">
        <v>3</v>
      </c>
      <c r="D8" s="5">
        <v>0.75</v>
      </c>
      <c r="E8" s="3">
        <v>9</v>
      </c>
      <c r="F8" s="4">
        <v>6</v>
      </c>
      <c r="G8" s="5">
        <v>0.66666666666666663</v>
      </c>
      <c r="H8" s="3">
        <v>3</v>
      </c>
      <c r="I8" s="4">
        <v>0</v>
      </c>
      <c r="J8" s="5">
        <f t="shared" ref="J8:J13" si="0">IFERROR(I8/H8,0)</f>
        <v>0</v>
      </c>
      <c r="K8" s="3">
        <v>6</v>
      </c>
      <c r="L8" s="4">
        <v>3</v>
      </c>
      <c r="M8" s="5">
        <v>0.5</v>
      </c>
      <c r="N8" s="3"/>
      <c r="O8" s="4"/>
      <c r="P8" s="5"/>
      <c r="Q8" s="3"/>
      <c r="R8" s="4"/>
      <c r="S8" s="5"/>
      <c r="T8" s="3"/>
      <c r="U8" s="4"/>
      <c r="V8" s="5"/>
      <c r="Y8" s="19"/>
      <c r="Z8" s="20"/>
      <c r="AA8" s="2"/>
      <c r="AB8" s="5"/>
      <c r="AC8" s="37"/>
      <c r="AD8" s="37"/>
      <c r="AE8" s="19"/>
      <c r="AF8" s="36"/>
      <c r="AG8" s="37"/>
      <c r="AH8" s="5"/>
      <c r="AI8" s="37"/>
      <c r="AJ8" s="37"/>
      <c r="AK8" s="19"/>
      <c r="AL8" s="3">
        <f t="shared" ref="AL8:AL13" si="1">B8+E8+H8+K8+N8+Q8+T8+W8+Z8+AC8+AF8+AI8</f>
        <v>22</v>
      </c>
      <c r="AM8" s="4">
        <f t="shared" ref="AM8:AM13" si="2">C8+F8+I8+L8+O8+R8+U8+X8+AA8+AD8+AG8+AJ8</f>
        <v>12</v>
      </c>
      <c r="AN8" s="5">
        <f t="shared" ref="AN8:AN13" si="3">IFERROR(AM8/AL8,0)</f>
        <v>0.54545454545454541</v>
      </c>
    </row>
    <row r="9" spans="1:40" x14ac:dyDescent="0.25">
      <c r="A9" s="16" t="s">
        <v>5</v>
      </c>
      <c r="B9" s="3">
        <v>6</v>
      </c>
      <c r="C9" s="4">
        <v>4</v>
      </c>
      <c r="D9" s="5">
        <v>0.66666666666666663</v>
      </c>
      <c r="E9" s="3">
        <v>5</v>
      </c>
      <c r="F9" s="4">
        <v>2</v>
      </c>
      <c r="G9" s="5">
        <v>0.4</v>
      </c>
      <c r="H9" s="3">
        <v>5</v>
      </c>
      <c r="I9" s="4">
        <v>3</v>
      </c>
      <c r="J9" s="5">
        <f t="shared" si="0"/>
        <v>0.6</v>
      </c>
      <c r="K9" s="3">
        <v>8</v>
      </c>
      <c r="L9" s="4">
        <v>6</v>
      </c>
      <c r="M9" s="5">
        <v>0.75</v>
      </c>
      <c r="N9" s="3"/>
      <c r="O9" s="4"/>
      <c r="P9" s="5"/>
      <c r="Q9" s="3"/>
      <c r="R9" s="4"/>
      <c r="S9" s="5"/>
      <c r="T9" s="3"/>
      <c r="U9" s="4"/>
      <c r="V9" s="5"/>
      <c r="Y9" s="19"/>
      <c r="Z9" s="20"/>
      <c r="AA9" s="2"/>
      <c r="AB9" s="5"/>
      <c r="AC9" s="37"/>
      <c r="AD9" s="37"/>
      <c r="AE9" s="19"/>
      <c r="AF9" s="36"/>
      <c r="AG9" s="37"/>
      <c r="AH9" s="5"/>
      <c r="AI9" s="37"/>
      <c r="AJ9" s="37"/>
      <c r="AK9" s="19"/>
      <c r="AL9" s="3">
        <f t="shared" si="1"/>
        <v>24</v>
      </c>
      <c r="AM9" s="4">
        <f t="shared" si="2"/>
        <v>15</v>
      </c>
      <c r="AN9" s="5">
        <f t="shared" si="3"/>
        <v>0.625</v>
      </c>
    </row>
    <row r="10" spans="1:40" x14ac:dyDescent="0.25">
      <c r="A10" s="16" t="s">
        <v>4</v>
      </c>
      <c r="B10" s="3">
        <v>16</v>
      </c>
      <c r="C10" s="4">
        <v>5</v>
      </c>
      <c r="D10" s="5">
        <v>0.3125</v>
      </c>
      <c r="E10" s="3">
        <v>22</v>
      </c>
      <c r="F10" s="4">
        <v>6</v>
      </c>
      <c r="G10" s="5">
        <v>0.27272727272727271</v>
      </c>
      <c r="H10" s="3">
        <v>17</v>
      </c>
      <c r="I10" s="4">
        <v>6</v>
      </c>
      <c r="J10" s="5">
        <f t="shared" si="0"/>
        <v>0.35294117647058826</v>
      </c>
      <c r="K10" s="3">
        <v>21</v>
      </c>
      <c r="L10" s="4">
        <v>7</v>
      </c>
      <c r="M10" s="5">
        <v>0.33333333333333331</v>
      </c>
      <c r="N10" s="3"/>
      <c r="O10" s="4"/>
      <c r="P10" s="5"/>
      <c r="Q10" s="3"/>
      <c r="R10" s="4"/>
      <c r="S10" s="5"/>
      <c r="T10" s="3"/>
      <c r="U10" s="4"/>
      <c r="V10" s="5"/>
      <c r="Y10" s="19"/>
      <c r="Z10" s="20"/>
      <c r="AA10" s="2"/>
      <c r="AB10" s="5"/>
      <c r="AC10" s="37"/>
      <c r="AD10" s="37"/>
      <c r="AE10" s="19"/>
      <c r="AF10" s="36"/>
      <c r="AG10" s="37"/>
      <c r="AH10" s="5"/>
      <c r="AI10" s="37"/>
      <c r="AJ10" s="37"/>
      <c r="AK10" s="19"/>
      <c r="AL10" s="3">
        <f t="shared" si="1"/>
        <v>76</v>
      </c>
      <c r="AM10" s="4">
        <f t="shared" si="2"/>
        <v>24</v>
      </c>
      <c r="AN10" s="5">
        <f t="shared" si="3"/>
        <v>0.31578947368421051</v>
      </c>
    </row>
    <row r="11" spans="1:40" x14ac:dyDescent="0.25">
      <c r="A11" s="16" t="s">
        <v>3</v>
      </c>
      <c r="B11" s="3">
        <v>5</v>
      </c>
      <c r="C11" s="4">
        <v>3</v>
      </c>
      <c r="D11" s="5">
        <v>0.6</v>
      </c>
      <c r="E11" s="3">
        <v>4</v>
      </c>
      <c r="F11" s="4">
        <v>3</v>
      </c>
      <c r="G11" s="5">
        <v>0.75</v>
      </c>
      <c r="H11" s="3">
        <v>3</v>
      </c>
      <c r="I11" s="4">
        <v>2</v>
      </c>
      <c r="J11" s="5">
        <f t="shared" si="0"/>
        <v>0.66666666666666663</v>
      </c>
      <c r="K11" s="3">
        <v>5</v>
      </c>
      <c r="L11" s="4">
        <v>3</v>
      </c>
      <c r="M11" s="5">
        <v>0.6</v>
      </c>
      <c r="N11" s="3"/>
      <c r="O11" s="4"/>
      <c r="P11" s="5"/>
      <c r="Q11" s="3"/>
      <c r="R11" s="4"/>
      <c r="S11" s="5"/>
      <c r="T11" s="3"/>
      <c r="U11" s="4"/>
      <c r="V11" s="5"/>
      <c r="Y11" s="19"/>
      <c r="Z11" s="20"/>
      <c r="AA11" s="2"/>
      <c r="AB11" s="5"/>
      <c r="AC11" s="37"/>
      <c r="AD11" s="37"/>
      <c r="AE11" s="19"/>
      <c r="AF11" s="36"/>
      <c r="AG11" s="37"/>
      <c r="AH11" s="5"/>
      <c r="AI11" s="37"/>
      <c r="AJ11" s="37"/>
      <c r="AK11" s="19"/>
      <c r="AL11" s="3">
        <f t="shared" si="1"/>
        <v>17</v>
      </c>
      <c r="AM11" s="4">
        <f t="shared" si="2"/>
        <v>11</v>
      </c>
      <c r="AN11" s="5">
        <f t="shared" si="3"/>
        <v>0.6470588235294118</v>
      </c>
    </row>
    <row r="12" spans="1:40" ht="15.75" thickBot="1" x14ac:dyDescent="0.3">
      <c r="A12" s="16" t="s">
        <v>45</v>
      </c>
      <c r="B12" s="3">
        <v>0</v>
      </c>
      <c r="C12" s="4">
        <v>0</v>
      </c>
      <c r="D12" s="5">
        <v>0</v>
      </c>
      <c r="E12" s="3">
        <v>0</v>
      </c>
      <c r="F12" s="4">
        <v>0</v>
      </c>
      <c r="G12" s="5">
        <v>0</v>
      </c>
      <c r="H12" s="3">
        <v>1</v>
      </c>
      <c r="I12" s="4">
        <v>0</v>
      </c>
      <c r="J12" s="5">
        <f t="shared" si="0"/>
        <v>0</v>
      </c>
      <c r="K12" s="3">
        <v>1</v>
      </c>
      <c r="L12" s="4">
        <v>1</v>
      </c>
      <c r="M12" s="5">
        <v>1</v>
      </c>
      <c r="N12" s="3"/>
      <c r="O12" s="4"/>
      <c r="P12" s="5"/>
      <c r="Q12" s="3"/>
      <c r="R12" s="4"/>
      <c r="S12" s="5"/>
      <c r="T12" s="3"/>
      <c r="U12" s="4"/>
      <c r="V12" s="5"/>
      <c r="Y12" s="19"/>
      <c r="Z12" s="20"/>
      <c r="AA12" s="2"/>
      <c r="AB12" s="5"/>
      <c r="AC12" s="37"/>
      <c r="AD12" s="37"/>
      <c r="AE12" s="19"/>
      <c r="AF12" s="36"/>
      <c r="AG12" s="37"/>
      <c r="AH12" s="5"/>
      <c r="AI12" s="37"/>
      <c r="AJ12" s="37"/>
      <c r="AK12" s="19"/>
      <c r="AL12" s="3">
        <f t="shared" si="1"/>
        <v>2</v>
      </c>
      <c r="AM12" s="4">
        <f t="shared" si="2"/>
        <v>1</v>
      </c>
      <c r="AN12" s="5">
        <f t="shared" si="3"/>
        <v>0.5</v>
      </c>
    </row>
    <row r="13" spans="1:40" ht="15.75" thickBot="1" x14ac:dyDescent="0.3">
      <c r="A13" s="30" t="s">
        <v>43</v>
      </c>
      <c r="B13" s="22">
        <v>34</v>
      </c>
      <c r="C13" s="23">
        <v>17</v>
      </c>
      <c r="D13" s="24">
        <v>0.5</v>
      </c>
      <c r="E13" s="22">
        <v>50</v>
      </c>
      <c r="F13" s="23">
        <v>24</v>
      </c>
      <c r="G13" s="24">
        <v>0.48</v>
      </c>
      <c r="H13" s="22">
        <v>37</v>
      </c>
      <c r="I13" s="23">
        <v>18</v>
      </c>
      <c r="J13" s="24">
        <f t="shared" si="0"/>
        <v>0.48648648648648651</v>
      </c>
      <c r="K13" s="22">
        <v>46</v>
      </c>
      <c r="L13" s="23">
        <v>24</v>
      </c>
      <c r="M13" s="24">
        <v>0.52173913043478259</v>
      </c>
      <c r="N13" s="22"/>
      <c r="O13" s="23"/>
      <c r="P13" s="24"/>
      <c r="Q13" s="22"/>
      <c r="R13" s="23"/>
      <c r="S13" s="24"/>
      <c r="T13" s="22"/>
      <c r="U13" s="23"/>
      <c r="V13" s="24"/>
      <c r="W13" s="29"/>
      <c r="X13" s="29"/>
      <c r="Y13" s="29"/>
      <c r="Z13" s="17"/>
      <c r="AA13" s="18"/>
      <c r="AB13" s="25"/>
      <c r="AC13" s="39"/>
      <c r="AD13" s="39"/>
      <c r="AE13" s="28"/>
      <c r="AF13" s="38"/>
      <c r="AG13" s="39"/>
      <c r="AH13" s="25"/>
      <c r="AI13" s="39"/>
      <c r="AJ13" s="39"/>
      <c r="AK13" s="28"/>
      <c r="AL13" s="53">
        <f t="shared" si="1"/>
        <v>167</v>
      </c>
      <c r="AM13" s="54">
        <f t="shared" si="2"/>
        <v>83</v>
      </c>
      <c r="AN13" s="55">
        <f t="shared" si="3"/>
        <v>0.49700598802395207</v>
      </c>
    </row>
  </sheetData>
  <mergeCells count="13">
    <mergeCell ref="Z5:AB5"/>
    <mergeCell ref="AC5:AE5"/>
    <mergeCell ref="AF5:AH5"/>
    <mergeCell ref="AI5:AK5"/>
    <mergeCell ref="AL5:AN5"/>
    <mergeCell ref="W5:Y5"/>
    <mergeCell ref="Q5:S5"/>
    <mergeCell ref="T5:V5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57AE6-F244-48B0-B3E6-41D6BBB33E58}">
  <dimension ref="A1:AN13"/>
  <sheetViews>
    <sheetView workbookViewId="0">
      <selection activeCell="A3" sqref="A3"/>
    </sheetView>
  </sheetViews>
  <sheetFormatPr baseColWidth="10" defaultRowHeight="15" x14ac:dyDescent="0.25"/>
  <cols>
    <col min="1" max="1" width="20.28515625" customWidth="1"/>
    <col min="2" max="3" width="6" style="2" customWidth="1"/>
    <col min="4" max="4" width="9.85546875" style="2" customWidth="1"/>
    <col min="5" max="6" width="6" style="2" customWidth="1"/>
    <col min="7" max="7" width="11" style="2" customWidth="1"/>
    <col min="8" max="9" width="6" style="2" customWidth="1"/>
    <col min="10" max="10" width="11.5703125" style="2" customWidth="1"/>
    <col min="11" max="12" width="6" style="2" customWidth="1"/>
    <col min="13" max="13" width="10.7109375" style="2" customWidth="1"/>
    <col min="14" max="15" width="6" style="2" hidden="1" customWidth="1"/>
    <col min="16" max="16" width="10" style="2" hidden="1" customWidth="1"/>
    <col min="17" max="18" width="6" style="2" hidden="1" customWidth="1"/>
    <col min="19" max="19" width="10.7109375" style="2" hidden="1" customWidth="1"/>
    <col min="20" max="21" width="6" style="2" hidden="1" customWidth="1"/>
    <col min="22" max="37" width="11.7109375" style="2" hidden="1" customWidth="1"/>
    <col min="38" max="38" width="8.28515625" customWidth="1"/>
    <col min="39" max="39" width="7.7109375" customWidth="1"/>
  </cols>
  <sheetData>
    <row r="1" spans="1:40" ht="15.75" x14ac:dyDescent="0.25">
      <c r="A1" s="44" t="s">
        <v>89</v>
      </c>
    </row>
    <row r="2" spans="1:40" ht="15.75" x14ac:dyDescent="0.25">
      <c r="A2" s="1" t="s">
        <v>52</v>
      </c>
    </row>
    <row r="3" spans="1:40" ht="15.75" x14ac:dyDescent="0.25">
      <c r="A3" s="15"/>
    </row>
    <row r="4" spans="1:40" ht="15.75" thickBot="1" x14ac:dyDescent="0.3"/>
    <row r="5" spans="1:40" ht="15.75" thickBot="1" x14ac:dyDescent="0.3">
      <c r="B5" s="119" t="s">
        <v>6</v>
      </c>
      <c r="C5" s="120"/>
      <c r="D5" s="121"/>
      <c r="E5" s="119" t="s">
        <v>7</v>
      </c>
      <c r="F5" s="120"/>
      <c r="G5" s="121"/>
      <c r="H5" s="119" t="s">
        <v>8</v>
      </c>
      <c r="I5" s="120"/>
      <c r="J5" s="121"/>
      <c r="K5" s="119" t="s">
        <v>9</v>
      </c>
      <c r="L5" s="120"/>
      <c r="M5" s="121"/>
      <c r="N5" s="119" t="s">
        <v>10</v>
      </c>
      <c r="O5" s="120"/>
      <c r="P5" s="121"/>
      <c r="Q5" s="119" t="s">
        <v>11</v>
      </c>
      <c r="R5" s="120"/>
      <c r="S5" s="121"/>
      <c r="T5" s="119" t="s">
        <v>12</v>
      </c>
      <c r="U5" s="120"/>
      <c r="V5" s="121"/>
      <c r="W5" s="119" t="s">
        <v>38</v>
      </c>
      <c r="X5" s="120"/>
      <c r="Y5" s="121"/>
      <c r="Z5" s="119" t="s">
        <v>39</v>
      </c>
      <c r="AA5" s="120"/>
      <c r="AB5" s="121"/>
      <c r="AC5" s="120" t="s">
        <v>40</v>
      </c>
      <c r="AD5" s="120"/>
      <c r="AE5" s="120"/>
      <c r="AF5" s="119" t="s">
        <v>41</v>
      </c>
      <c r="AG5" s="120"/>
      <c r="AH5" s="121"/>
      <c r="AI5" s="120" t="s">
        <v>42</v>
      </c>
      <c r="AJ5" s="120"/>
      <c r="AK5" s="120"/>
      <c r="AL5" s="124" t="s">
        <v>16</v>
      </c>
      <c r="AM5" s="122"/>
      <c r="AN5" s="123"/>
    </row>
    <row r="6" spans="1:40" s="12" customFormat="1" ht="30" x14ac:dyDescent="0.25">
      <c r="A6" s="13" t="s">
        <v>0</v>
      </c>
      <c r="B6" s="9" t="s">
        <v>13</v>
      </c>
      <c r="C6" s="10" t="s">
        <v>14</v>
      </c>
      <c r="D6" s="11" t="s">
        <v>15</v>
      </c>
      <c r="E6" s="9" t="s">
        <v>13</v>
      </c>
      <c r="F6" s="10" t="s">
        <v>14</v>
      </c>
      <c r="G6" s="11" t="s">
        <v>15</v>
      </c>
      <c r="H6" s="9" t="s">
        <v>13</v>
      </c>
      <c r="I6" s="10" t="s">
        <v>14</v>
      </c>
      <c r="J6" s="11" t="s">
        <v>15</v>
      </c>
      <c r="K6" s="9" t="s">
        <v>13</v>
      </c>
      <c r="L6" s="10" t="s">
        <v>14</v>
      </c>
      <c r="M6" s="11" t="s">
        <v>15</v>
      </c>
      <c r="N6" s="9" t="s">
        <v>13</v>
      </c>
      <c r="O6" s="10" t="s">
        <v>14</v>
      </c>
      <c r="P6" s="11" t="s">
        <v>15</v>
      </c>
      <c r="Q6" s="9" t="s">
        <v>13</v>
      </c>
      <c r="R6" s="10" t="s">
        <v>14</v>
      </c>
      <c r="S6" s="11" t="s">
        <v>15</v>
      </c>
      <c r="T6" s="9" t="s">
        <v>13</v>
      </c>
      <c r="U6" s="10" t="s">
        <v>14</v>
      </c>
      <c r="V6" s="11" t="s">
        <v>15</v>
      </c>
      <c r="W6" s="9" t="s">
        <v>13</v>
      </c>
      <c r="X6" s="10" t="s">
        <v>14</v>
      </c>
      <c r="Y6" s="11" t="s">
        <v>15</v>
      </c>
      <c r="Z6" s="9" t="s">
        <v>13</v>
      </c>
      <c r="AA6" s="10" t="s">
        <v>14</v>
      </c>
      <c r="AB6" s="11" t="s">
        <v>15</v>
      </c>
      <c r="AC6" s="10" t="s">
        <v>13</v>
      </c>
      <c r="AD6" s="10" t="s">
        <v>14</v>
      </c>
      <c r="AE6" s="10" t="s">
        <v>15</v>
      </c>
      <c r="AF6" s="9" t="s">
        <v>13</v>
      </c>
      <c r="AG6" s="10" t="s">
        <v>14</v>
      </c>
      <c r="AH6" s="11" t="s">
        <v>15</v>
      </c>
      <c r="AI6" s="10" t="s">
        <v>13</v>
      </c>
      <c r="AJ6" s="10" t="s">
        <v>14</v>
      </c>
      <c r="AK6" s="10" t="s">
        <v>15</v>
      </c>
      <c r="AL6" s="50" t="s">
        <v>13</v>
      </c>
      <c r="AM6" s="51" t="s">
        <v>14</v>
      </c>
      <c r="AN6" s="52" t="s">
        <v>15</v>
      </c>
    </row>
    <row r="7" spans="1:40" x14ac:dyDescent="0.25">
      <c r="A7" s="14" t="s">
        <v>1</v>
      </c>
      <c r="B7" s="3">
        <v>0</v>
      </c>
      <c r="C7" s="4">
        <v>0</v>
      </c>
      <c r="D7" s="5">
        <v>0</v>
      </c>
      <c r="E7" s="3">
        <v>0</v>
      </c>
      <c r="F7" s="4">
        <v>0</v>
      </c>
      <c r="G7" s="5">
        <v>0</v>
      </c>
      <c r="H7" s="3">
        <v>0</v>
      </c>
      <c r="I7" s="4">
        <v>0</v>
      </c>
      <c r="J7" s="5">
        <f>IFERROR(I7/H7,0)</f>
        <v>0</v>
      </c>
      <c r="K7" s="3">
        <v>0</v>
      </c>
      <c r="L7" s="4">
        <v>0</v>
      </c>
      <c r="M7" s="5">
        <v>0</v>
      </c>
      <c r="N7" s="3"/>
      <c r="O7" s="4"/>
      <c r="P7" s="5"/>
      <c r="Q7" s="3"/>
      <c r="R7" s="4"/>
      <c r="S7" s="5"/>
      <c r="T7" s="3"/>
      <c r="U7" s="4"/>
      <c r="V7" s="5"/>
      <c r="Y7" s="19"/>
      <c r="Z7" s="20"/>
      <c r="AB7" s="5"/>
      <c r="AC7" s="37"/>
      <c r="AD7" s="37"/>
      <c r="AE7" s="19"/>
      <c r="AF7" s="36"/>
      <c r="AG7" s="37"/>
      <c r="AH7" s="5"/>
      <c r="AI7" s="37"/>
      <c r="AJ7" s="37"/>
      <c r="AK7" s="19"/>
      <c r="AL7" s="3">
        <f>B7+E7+H7+K7+N7+Q7+T7+W7+Z7+AC7+AF7+AI7</f>
        <v>0</v>
      </c>
      <c r="AM7" s="4">
        <f>C7+F7+I7+L7+O7+R7+U7+X7+AA7+AD7+AG7+AJ7</f>
        <v>0</v>
      </c>
      <c r="AN7" s="5">
        <f>IFERROR(AM7/AL7,0)</f>
        <v>0</v>
      </c>
    </row>
    <row r="8" spans="1:40" x14ac:dyDescent="0.25">
      <c r="A8" s="14" t="s">
        <v>2</v>
      </c>
      <c r="B8" s="3">
        <v>0</v>
      </c>
      <c r="C8" s="4">
        <v>0</v>
      </c>
      <c r="D8" s="5">
        <v>0</v>
      </c>
      <c r="E8" s="3">
        <v>0</v>
      </c>
      <c r="F8" s="4">
        <v>0</v>
      </c>
      <c r="G8" s="5">
        <v>0</v>
      </c>
      <c r="H8" s="3">
        <v>0</v>
      </c>
      <c r="I8" s="4">
        <v>0</v>
      </c>
      <c r="J8" s="5">
        <f t="shared" ref="J8:J13" si="0">IFERROR(I8/H8,0)</f>
        <v>0</v>
      </c>
      <c r="K8" s="3">
        <v>0</v>
      </c>
      <c r="L8" s="4">
        <v>0</v>
      </c>
      <c r="M8" s="5">
        <v>0</v>
      </c>
      <c r="N8" s="3"/>
      <c r="O8" s="4"/>
      <c r="P8" s="5"/>
      <c r="Q8" s="3"/>
      <c r="R8" s="4"/>
      <c r="S8" s="5"/>
      <c r="T8" s="3"/>
      <c r="U8" s="4"/>
      <c r="V8" s="5"/>
      <c r="Y8" s="19"/>
      <c r="Z8" s="20"/>
      <c r="AB8" s="5"/>
      <c r="AC8" s="37"/>
      <c r="AD8" s="37"/>
      <c r="AE8" s="19"/>
      <c r="AF8" s="36"/>
      <c r="AG8" s="37"/>
      <c r="AH8" s="5"/>
      <c r="AI8" s="37"/>
      <c r="AJ8" s="37"/>
      <c r="AK8" s="19"/>
      <c r="AL8" s="3">
        <f t="shared" ref="AL8:AL13" si="1">B8+E8+H8+K8+N8+Q8+T8+W8+Z8+AC8+AF8+AI8</f>
        <v>0</v>
      </c>
      <c r="AM8" s="4">
        <f t="shared" ref="AM8:AM13" si="2">C8+F8+I8+L8+O8+R8+U8+X8+AA8+AD8+AG8+AJ8</f>
        <v>0</v>
      </c>
      <c r="AN8" s="5">
        <f t="shared" ref="AN8:AN13" si="3">IFERROR(AM8/AL8,0)</f>
        <v>0</v>
      </c>
    </row>
    <row r="9" spans="1:40" x14ac:dyDescent="0.25">
      <c r="A9" s="14" t="s">
        <v>5</v>
      </c>
      <c r="B9" s="3">
        <v>0</v>
      </c>
      <c r="C9" s="4">
        <v>0</v>
      </c>
      <c r="D9" s="5">
        <v>0</v>
      </c>
      <c r="E9" s="3">
        <v>0</v>
      </c>
      <c r="F9" s="4">
        <v>0</v>
      </c>
      <c r="G9" s="5">
        <v>0</v>
      </c>
      <c r="H9" s="3">
        <v>0</v>
      </c>
      <c r="I9" s="4">
        <v>0</v>
      </c>
      <c r="J9" s="5">
        <f t="shared" si="0"/>
        <v>0</v>
      </c>
      <c r="K9" s="3">
        <v>0</v>
      </c>
      <c r="L9" s="4">
        <v>0</v>
      </c>
      <c r="M9" s="5">
        <v>0</v>
      </c>
      <c r="N9" s="3"/>
      <c r="O9" s="4"/>
      <c r="P9" s="5"/>
      <c r="Q9" s="3"/>
      <c r="R9" s="4"/>
      <c r="S9" s="5"/>
      <c r="T9" s="3"/>
      <c r="U9" s="4"/>
      <c r="V9" s="5"/>
      <c r="Y9" s="19"/>
      <c r="Z9" s="20"/>
      <c r="AB9" s="5"/>
      <c r="AC9" s="37"/>
      <c r="AD9" s="37"/>
      <c r="AE9" s="19"/>
      <c r="AF9" s="36"/>
      <c r="AG9" s="37"/>
      <c r="AH9" s="5"/>
      <c r="AI9" s="37"/>
      <c r="AJ9" s="37"/>
      <c r="AK9" s="19"/>
      <c r="AL9" s="3">
        <f t="shared" si="1"/>
        <v>0</v>
      </c>
      <c r="AM9" s="4">
        <f t="shared" si="2"/>
        <v>0</v>
      </c>
      <c r="AN9" s="5">
        <f t="shared" si="3"/>
        <v>0</v>
      </c>
    </row>
    <row r="10" spans="1:40" x14ac:dyDescent="0.25">
      <c r="A10" s="14" t="s">
        <v>17</v>
      </c>
      <c r="B10" s="3">
        <v>0</v>
      </c>
      <c r="C10" s="4">
        <v>0</v>
      </c>
      <c r="D10" s="5">
        <v>0</v>
      </c>
      <c r="E10" s="3">
        <v>0</v>
      </c>
      <c r="F10" s="4">
        <v>0</v>
      </c>
      <c r="G10" s="5">
        <v>0</v>
      </c>
      <c r="H10" s="3">
        <v>0</v>
      </c>
      <c r="I10" s="4">
        <v>0</v>
      </c>
      <c r="J10" s="5">
        <f t="shared" si="0"/>
        <v>0</v>
      </c>
      <c r="K10" s="3">
        <v>0</v>
      </c>
      <c r="L10" s="4">
        <v>0</v>
      </c>
      <c r="M10" s="5">
        <v>0</v>
      </c>
      <c r="N10" s="3"/>
      <c r="O10" s="4"/>
      <c r="P10" s="5"/>
      <c r="Q10" s="3"/>
      <c r="R10" s="4"/>
      <c r="S10" s="5"/>
      <c r="T10" s="3"/>
      <c r="U10" s="4"/>
      <c r="V10" s="5"/>
      <c r="Y10" s="19"/>
      <c r="Z10" s="20"/>
      <c r="AB10" s="5"/>
      <c r="AC10" s="37"/>
      <c r="AD10" s="37"/>
      <c r="AE10" s="19"/>
      <c r="AF10" s="36"/>
      <c r="AG10" s="37"/>
      <c r="AH10" s="5"/>
      <c r="AI10" s="37"/>
      <c r="AJ10" s="37"/>
      <c r="AK10" s="19"/>
      <c r="AL10" s="3">
        <f t="shared" si="1"/>
        <v>0</v>
      </c>
      <c r="AM10" s="4">
        <f t="shared" si="2"/>
        <v>0</v>
      </c>
      <c r="AN10" s="5">
        <f t="shared" si="3"/>
        <v>0</v>
      </c>
    </row>
    <row r="11" spans="1:40" x14ac:dyDescent="0.25">
      <c r="A11" s="14" t="s">
        <v>4</v>
      </c>
      <c r="B11" s="3">
        <v>11</v>
      </c>
      <c r="C11" s="4">
        <v>10</v>
      </c>
      <c r="D11" s="5">
        <v>0.90900000000000003</v>
      </c>
      <c r="E11" s="3">
        <v>8</v>
      </c>
      <c r="F11" s="4">
        <v>8</v>
      </c>
      <c r="G11" s="5">
        <v>1</v>
      </c>
      <c r="H11" s="3">
        <v>13</v>
      </c>
      <c r="I11" s="4">
        <v>12</v>
      </c>
      <c r="J11" s="5">
        <f t="shared" si="0"/>
        <v>0.92307692307692313</v>
      </c>
      <c r="K11" s="3">
        <v>19</v>
      </c>
      <c r="L11" s="4">
        <v>19</v>
      </c>
      <c r="M11" s="5">
        <v>1</v>
      </c>
      <c r="N11" s="3"/>
      <c r="O11" s="4"/>
      <c r="P11" s="5"/>
      <c r="Q11" s="3"/>
      <c r="R11" s="4"/>
      <c r="S11" s="5"/>
      <c r="T11" s="3"/>
      <c r="U11" s="4"/>
      <c r="V11" s="5"/>
      <c r="Y11" s="19"/>
      <c r="Z11" s="20"/>
      <c r="AB11" s="5"/>
      <c r="AC11" s="37"/>
      <c r="AD11" s="37"/>
      <c r="AE11" s="19"/>
      <c r="AF11" s="36"/>
      <c r="AG11" s="37"/>
      <c r="AH11" s="5"/>
      <c r="AI11" s="37"/>
      <c r="AJ11" s="37"/>
      <c r="AK11" s="19"/>
      <c r="AL11" s="3">
        <f t="shared" si="1"/>
        <v>51</v>
      </c>
      <c r="AM11" s="4">
        <f t="shared" si="2"/>
        <v>49</v>
      </c>
      <c r="AN11" s="5">
        <f t="shared" si="3"/>
        <v>0.96078431372549022</v>
      </c>
    </row>
    <row r="12" spans="1:40" ht="15.75" thickBot="1" x14ac:dyDescent="0.3">
      <c r="A12" s="14" t="s">
        <v>3</v>
      </c>
      <c r="B12" s="3">
        <v>0</v>
      </c>
      <c r="C12" s="4">
        <v>0</v>
      </c>
      <c r="D12" s="5">
        <v>0</v>
      </c>
      <c r="E12" s="3">
        <v>0</v>
      </c>
      <c r="F12" s="4">
        <v>0</v>
      </c>
      <c r="G12" s="5">
        <v>0</v>
      </c>
      <c r="H12" s="3">
        <v>0</v>
      </c>
      <c r="I12" s="4">
        <v>0</v>
      </c>
      <c r="J12" s="5">
        <f t="shared" si="0"/>
        <v>0</v>
      </c>
      <c r="K12" s="3">
        <v>0</v>
      </c>
      <c r="L12" s="4">
        <v>0</v>
      </c>
      <c r="M12" s="5">
        <v>0</v>
      </c>
      <c r="N12" s="3"/>
      <c r="O12" s="4"/>
      <c r="P12" s="5"/>
      <c r="Q12" s="3"/>
      <c r="R12" s="4"/>
      <c r="S12" s="5"/>
      <c r="T12" s="3"/>
      <c r="U12" s="4"/>
      <c r="V12" s="5"/>
      <c r="Y12" s="19"/>
      <c r="Z12" s="20"/>
      <c r="AB12" s="5"/>
      <c r="AC12" s="37"/>
      <c r="AD12" s="37"/>
      <c r="AE12" s="19"/>
      <c r="AF12" s="36"/>
      <c r="AG12" s="37"/>
      <c r="AH12" s="5"/>
      <c r="AI12" s="37"/>
      <c r="AJ12" s="37"/>
      <c r="AK12" s="19"/>
      <c r="AL12" s="3">
        <f t="shared" si="1"/>
        <v>0</v>
      </c>
      <c r="AM12" s="4">
        <f t="shared" si="2"/>
        <v>0</v>
      </c>
      <c r="AN12" s="5">
        <f t="shared" si="3"/>
        <v>0</v>
      </c>
    </row>
    <row r="13" spans="1:40" ht="15.75" thickBot="1" x14ac:dyDescent="0.3">
      <c r="A13" s="30" t="s">
        <v>43</v>
      </c>
      <c r="B13" s="22">
        <v>11</v>
      </c>
      <c r="C13" s="23">
        <v>10</v>
      </c>
      <c r="D13" s="24">
        <v>0.90900000000000003</v>
      </c>
      <c r="E13" s="22">
        <v>8</v>
      </c>
      <c r="F13" s="23">
        <v>8</v>
      </c>
      <c r="G13" s="24">
        <v>1</v>
      </c>
      <c r="H13" s="22">
        <v>13</v>
      </c>
      <c r="I13" s="23">
        <v>12</v>
      </c>
      <c r="J13" s="24">
        <f t="shared" si="0"/>
        <v>0.92307692307692313</v>
      </c>
      <c r="K13" s="22">
        <v>19</v>
      </c>
      <c r="L13" s="23">
        <v>19</v>
      </c>
      <c r="M13" s="24">
        <v>1</v>
      </c>
      <c r="N13" s="22"/>
      <c r="O13" s="23"/>
      <c r="P13" s="24"/>
      <c r="Q13" s="22"/>
      <c r="R13" s="23"/>
      <c r="S13" s="24"/>
      <c r="T13" s="22"/>
      <c r="U13" s="23"/>
      <c r="V13" s="24"/>
      <c r="W13" s="18"/>
      <c r="X13" s="18"/>
      <c r="Y13" s="29"/>
      <c r="Z13" s="17"/>
      <c r="AA13" s="18"/>
      <c r="AB13" s="25"/>
      <c r="AC13" s="39"/>
      <c r="AD13" s="39"/>
      <c r="AE13" s="28"/>
      <c r="AF13" s="38"/>
      <c r="AG13" s="39"/>
      <c r="AH13" s="25"/>
      <c r="AI13" s="39"/>
      <c r="AJ13" s="39"/>
      <c r="AK13" s="28"/>
      <c r="AL13" s="53">
        <f t="shared" si="1"/>
        <v>51</v>
      </c>
      <c r="AM13" s="54">
        <f t="shared" si="2"/>
        <v>49</v>
      </c>
      <c r="AN13" s="55">
        <f t="shared" si="3"/>
        <v>0.96078431372549022</v>
      </c>
    </row>
  </sheetData>
  <mergeCells count="13">
    <mergeCell ref="Z5:AB5"/>
    <mergeCell ref="AC5:AE5"/>
    <mergeCell ref="AF5:AH5"/>
    <mergeCell ref="AI5:AK5"/>
    <mergeCell ref="AL5:AN5"/>
    <mergeCell ref="W5:Y5"/>
    <mergeCell ref="Q5:S5"/>
    <mergeCell ref="T5:V5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B71A2-5F57-4AC7-98F8-F0A9EFE1A196}">
  <dimension ref="A1:AN14"/>
  <sheetViews>
    <sheetView workbookViewId="0">
      <selection activeCell="A3" sqref="A3"/>
    </sheetView>
  </sheetViews>
  <sheetFormatPr baseColWidth="10" defaultRowHeight="15" x14ac:dyDescent="0.25"/>
  <cols>
    <col min="1" max="1" width="51" customWidth="1"/>
    <col min="2" max="2" width="10" style="2" customWidth="1"/>
    <col min="3" max="3" width="6" style="2" customWidth="1"/>
    <col min="4" max="4" width="9.85546875" style="2" customWidth="1"/>
    <col min="5" max="6" width="6" style="2" customWidth="1"/>
    <col min="7" max="7" width="11" style="2" customWidth="1"/>
    <col min="8" max="9" width="6" style="2" customWidth="1"/>
    <col min="10" max="10" width="11.5703125" style="2" customWidth="1"/>
    <col min="11" max="12" width="6" style="2" hidden="1" customWidth="1"/>
    <col min="13" max="13" width="10.7109375" style="2" hidden="1" customWidth="1"/>
    <col min="14" max="15" width="6" style="2" hidden="1" customWidth="1"/>
    <col min="16" max="16" width="10" style="2" hidden="1" customWidth="1"/>
    <col min="17" max="18" width="6" style="2" hidden="1" customWidth="1"/>
    <col min="19" max="19" width="10.7109375" style="2" hidden="1" customWidth="1"/>
    <col min="20" max="21" width="6" style="2" hidden="1" customWidth="1"/>
    <col min="22" max="25" width="11.7109375" style="2" hidden="1" customWidth="1"/>
    <col min="26" max="37" width="11.42578125" hidden="1" customWidth="1"/>
  </cols>
  <sheetData>
    <row r="1" spans="1:40" ht="15.75" x14ac:dyDescent="0.25">
      <c r="A1" s="45" t="s">
        <v>90</v>
      </c>
    </row>
    <row r="2" spans="1:40" ht="15.75" x14ac:dyDescent="0.25">
      <c r="A2" s="1" t="s">
        <v>53</v>
      </c>
    </row>
    <row r="3" spans="1:40" ht="15.75" x14ac:dyDescent="0.25">
      <c r="A3" s="15"/>
    </row>
    <row r="4" spans="1:40" ht="15.75" thickBot="1" x14ac:dyDescent="0.3"/>
    <row r="5" spans="1:40" ht="15.75" thickBot="1" x14ac:dyDescent="0.3">
      <c r="B5" s="119" t="s">
        <v>6</v>
      </c>
      <c r="C5" s="120"/>
      <c r="D5" s="121"/>
      <c r="E5" s="119" t="s">
        <v>7</v>
      </c>
      <c r="F5" s="120"/>
      <c r="G5" s="121"/>
      <c r="H5" s="119" t="s">
        <v>8</v>
      </c>
      <c r="I5" s="120"/>
      <c r="J5" s="121"/>
      <c r="K5" s="119" t="s">
        <v>9</v>
      </c>
      <c r="L5" s="120"/>
      <c r="M5" s="121"/>
      <c r="N5" s="119" t="s">
        <v>10</v>
      </c>
      <c r="O5" s="120"/>
      <c r="P5" s="121"/>
      <c r="Q5" s="119" t="s">
        <v>11</v>
      </c>
      <c r="R5" s="120"/>
      <c r="S5" s="121"/>
      <c r="T5" s="119" t="s">
        <v>12</v>
      </c>
      <c r="U5" s="120"/>
      <c r="V5" s="121"/>
      <c r="W5" s="119" t="s">
        <v>38</v>
      </c>
      <c r="X5" s="120"/>
      <c r="Y5" s="121"/>
      <c r="Z5" s="119" t="s">
        <v>39</v>
      </c>
      <c r="AA5" s="120"/>
      <c r="AB5" s="121"/>
      <c r="AC5" s="120" t="s">
        <v>40</v>
      </c>
      <c r="AD5" s="120"/>
      <c r="AE5" s="120"/>
      <c r="AF5" s="119" t="s">
        <v>41</v>
      </c>
      <c r="AG5" s="120"/>
      <c r="AH5" s="121"/>
      <c r="AI5" s="120" t="s">
        <v>42</v>
      </c>
      <c r="AJ5" s="120"/>
      <c r="AK5" s="120"/>
      <c r="AL5" s="124" t="s">
        <v>16</v>
      </c>
      <c r="AM5" s="122"/>
      <c r="AN5" s="123"/>
    </row>
    <row r="6" spans="1:40" s="12" customFormat="1" ht="30" x14ac:dyDescent="0.25">
      <c r="A6" s="13" t="s">
        <v>0</v>
      </c>
      <c r="B6" s="9" t="s">
        <v>13</v>
      </c>
      <c r="C6" s="10" t="s">
        <v>14</v>
      </c>
      <c r="D6" s="11" t="s">
        <v>15</v>
      </c>
      <c r="E6" s="9" t="s">
        <v>13</v>
      </c>
      <c r="F6" s="10" t="s">
        <v>14</v>
      </c>
      <c r="G6" s="11" t="s">
        <v>15</v>
      </c>
      <c r="H6" s="9" t="s">
        <v>13</v>
      </c>
      <c r="I6" s="10" t="s">
        <v>14</v>
      </c>
      <c r="J6" s="11" t="s">
        <v>15</v>
      </c>
      <c r="K6" s="9" t="s">
        <v>13</v>
      </c>
      <c r="L6" s="10" t="s">
        <v>14</v>
      </c>
      <c r="M6" s="11" t="s">
        <v>15</v>
      </c>
      <c r="N6" s="9" t="s">
        <v>13</v>
      </c>
      <c r="O6" s="10" t="s">
        <v>14</v>
      </c>
      <c r="P6" s="11" t="s">
        <v>15</v>
      </c>
      <c r="Q6" s="9" t="s">
        <v>13</v>
      </c>
      <c r="R6" s="10" t="s">
        <v>14</v>
      </c>
      <c r="S6" s="11" t="s">
        <v>15</v>
      </c>
      <c r="T6" s="9" t="s">
        <v>13</v>
      </c>
      <c r="U6" s="10" t="s">
        <v>14</v>
      </c>
      <c r="V6" s="11" t="s">
        <v>15</v>
      </c>
      <c r="W6" s="9" t="s">
        <v>13</v>
      </c>
      <c r="X6" s="10" t="s">
        <v>14</v>
      </c>
      <c r="Y6" s="11" t="s">
        <v>15</v>
      </c>
      <c r="Z6" s="9" t="s">
        <v>13</v>
      </c>
      <c r="AA6" s="10" t="s">
        <v>14</v>
      </c>
      <c r="AB6" s="11" t="s">
        <v>15</v>
      </c>
      <c r="AC6" s="10" t="s">
        <v>13</v>
      </c>
      <c r="AD6" s="10" t="s">
        <v>14</v>
      </c>
      <c r="AE6" s="10" t="s">
        <v>15</v>
      </c>
      <c r="AF6" s="9" t="s">
        <v>13</v>
      </c>
      <c r="AG6" s="10" t="s">
        <v>14</v>
      </c>
      <c r="AH6" s="11" t="s">
        <v>15</v>
      </c>
      <c r="AI6" s="10" t="s">
        <v>13</v>
      </c>
      <c r="AJ6" s="10" t="s">
        <v>14</v>
      </c>
      <c r="AK6" s="10" t="s">
        <v>15</v>
      </c>
      <c r="AL6" s="50" t="s">
        <v>13</v>
      </c>
      <c r="AM6" s="51" t="s">
        <v>14</v>
      </c>
      <c r="AN6" s="52" t="s">
        <v>15</v>
      </c>
    </row>
    <row r="7" spans="1:40" x14ac:dyDescent="0.25">
      <c r="A7" s="16" t="s">
        <v>27</v>
      </c>
      <c r="B7" s="3">
        <v>2</v>
      </c>
      <c r="C7" s="4">
        <v>1</v>
      </c>
      <c r="D7" s="5">
        <v>0.5</v>
      </c>
      <c r="E7" s="3">
        <v>3</v>
      </c>
      <c r="F7" s="4">
        <v>1</v>
      </c>
      <c r="G7" s="5">
        <v>0.33333333333333331</v>
      </c>
      <c r="H7" s="3">
        <v>3</v>
      </c>
      <c r="I7" s="4">
        <v>1</v>
      </c>
      <c r="J7" s="5">
        <f>IFERROR(I7/H7,0)</f>
        <v>0.33333333333333331</v>
      </c>
      <c r="K7" s="3"/>
      <c r="L7" s="4"/>
      <c r="M7" s="5"/>
      <c r="N7" s="3"/>
      <c r="O7" s="4"/>
      <c r="P7" s="5"/>
      <c r="Q7" s="3"/>
      <c r="R7" s="4"/>
      <c r="S7" s="5"/>
      <c r="T7" s="3"/>
      <c r="U7" s="4"/>
      <c r="V7" s="5"/>
      <c r="Y7" s="19"/>
      <c r="Z7" s="20"/>
      <c r="AA7" s="2"/>
      <c r="AB7" s="5"/>
      <c r="AC7" s="37"/>
      <c r="AD7" s="37"/>
      <c r="AE7" s="19"/>
      <c r="AF7" s="36"/>
      <c r="AG7" s="37"/>
      <c r="AH7" s="5"/>
      <c r="AI7" s="37"/>
      <c r="AJ7" s="37"/>
      <c r="AK7" s="19"/>
      <c r="AL7" s="3">
        <f>B7+E7+H7+K7+N7+Q7+T7+W7+Z7+AC7+AF7+AI7</f>
        <v>8</v>
      </c>
      <c r="AM7" s="4">
        <f>C7+F7+I7+L7+O7+R7+U7+X7+AA7+AD7+AG7+AJ7</f>
        <v>3</v>
      </c>
      <c r="AN7" s="5">
        <f>IFERROR(AM7/AL7,0)</f>
        <v>0.375</v>
      </c>
    </row>
    <row r="8" spans="1:40" x14ac:dyDescent="0.25">
      <c r="A8" s="16" t="s">
        <v>34</v>
      </c>
      <c r="B8" s="3">
        <v>1</v>
      </c>
      <c r="C8" s="4">
        <v>0</v>
      </c>
      <c r="D8" s="5">
        <v>0</v>
      </c>
      <c r="E8" s="3">
        <v>1</v>
      </c>
      <c r="F8" s="4">
        <v>1</v>
      </c>
      <c r="G8" s="5">
        <v>1</v>
      </c>
      <c r="H8" s="3">
        <v>3</v>
      </c>
      <c r="I8" s="4">
        <v>1</v>
      </c>
      <c r="J8" s="5">
        <f t="shared" ref="J8:J14" si="0">IFERROR(I8/H8,0)</f>
        <v>0.33333333333333331</v>
      </c>
      <c r="K8" s="3"/>
      <c r="L8" s="4"/>
      <c r="M8" s="5"/>
      <c r="N8" s="3"/>
      <c r="O8" s="4"/>
      <c r="P8" s="5"/>
      <c r="Q8" s="3"/>
      <c r="R8" s="4"/>
      <c r="S8" s="5"/>
      <c r="T8" s="3"/>
      <c r="U8" s="4"/>
      <c r="V8" s="5"/>
      <c r="Y8" s="19"/>
      <c r="Z8" s="20"/>
      <c r="AA8" s="2"/>
      <c r="AB8" s="5"/>
      <c r="AC8" s="37"/>
      <c r="AD8" s="37"/>
      <c r="AE8" s="19"/>
      <c r="AF8" s="36"/>
      <c r="AG8" s="37"/>
      <c r="AH8" s="5"/>
      <c r="AI8" s="37"/>
      <c r="AJ8" s="37"/>
      <c r="AK8" s="19"/>
      <c r="AL8" s="3">
        <f t="shared" ref="AL8:AL14" si="1">B8+E8+H8+K8+N8+Q8+T8+W8+Z8+AC8+AF8+AI8</f>
        <v>5</v>
      </c>
      <c r="AM8" s="4">
        <f t="shared" ref="AM8:AM14" si="2">C8+F8+I8+L8+O8+R8+U8+X8+AA8+AD8+AG8+AJ8</f>
        <v>2</v>
      </c>
      <c r="AN8" s="5">
        <f t="shared" ref="AN8:AN14" si="3">IFERROR(AM8/AL8,0)</f>
        <v>0.4</v>
      </c>
    </row>
    <row r="9" spans="1:40" x14ac:dyDescent="0.25">
      <c r="A9" s="16" t="s">
        <v>28</v>
      </c>
      <c r="B9" s="3">
        <v>5</v>
      </c>
      <c r="C9" s="4">
        <v>1</v>
      </c>
      <c r="D9" s="5">
        <v>0.2</v>
      </c>
      <c r="E9" s="3">
        <v>5</v>
      </c>
      <c r="F9" s="4">
        <v>1</v>
      </c>
      <c r="G9" s="5">
        <v>0.2</v>
      </c>
      <c r="H9" s="3">
        <v>4</v>
      </c>
      <c r="I9" s="4">
        <v>1</v>
      </c>
      <c r="J9" s="5">
        <f t="shared" si="0"/>
        <v>0.25</v>
      </c>
      <c r="K9" s="3"/>
      <c r="L9" s="4"/>
      <c r="M9" s="5"/>
      <c r="N9" s="3"/>
      <c r="O9" s="4"/>
      <c r="P9" s="5"/>
      <c r="Q9" s="3"/>
      <c r="R9" s="4"/>
      <c r="S9" s="5"/>
      <c r="T9" s="3"/>
      <c r="U9" s="4"/>
      <c r="V9" s="5"/>
      <c r="Y9" s="19"/>
      <c r="Z9" s="20"/>
      <c r="AA9" s="2"/>
      <c r="AB9" s="5"/>
      <c r="AC9" s="37"/>
      <c r="AD9" s="37"/>
      <c r="AE9" s="19"/>
      <c r="AF9" s="36"/>
      <c r="AG9" s="37"/>
      <c r="AH9" s="5"/>
      <c r="AI9" s="37"/>
      <c r="AJ9" s="37"/>
      <c r="AK9" s="19"/>
      <c r="AL9" s="3">
        <f t="shared" si="1"/>
        <v>14</v>
      </c>
      <c r="AM9" s="4">
        <f t="shared" si="2"/>
        <v>3</v>
      </c>
      <c r="AN9" s="5">
        <f t="shared" si="3"/>
        <v>0.21428571428571427</v>
      </c>
    </row>
    <row r="10" spans="1:40" x14ac:dyDescent="0.25">
      <c r="A10" s="16" t="s">
        <v>26</v>
      </c>
      <c r="B10" s="3">
        <v>2</v>
      </c>
      <c r="C10" s="4">
        <v>0</v>
      </c>
      <c r="D10" s="5">
        <v>0</v>
      </c>
      <c r="E10" s="3">
        <v>2</v>
      </c>
      <c r="F10" s="4">
        <v>0</v>
      </c>
      <c r="G10" s="5">
        <v>0</v>
      </c>
      <c r="H10" s="3">
        <v>2</v>
      </c>
      <c r="I10" s="4">
        <v>0</v>
      </c>
      <c r="J10" s="5">
        <f t="shared" si="0"/>
        <v>0</v>
      </c>
      <c r="K10" s="3"/>
      <c r="L10" s="4"/>
      <c r="M10" s="5"/>
      <c r="N10" s="3"/>
      <c r="O10" s="4"/>
      <c r="P10" s="5"/>
      <c r="Q10" s="3"/>
      <c r="R10" s="4"/>
      <c r="S10" s="5"/>
      <c r="T10" s="3"/>
      <c r="U10" s="4"/>
      <c r="V10" s="5"/>
      <c r="Y10" s="19"/>
      <c r="Z10" s="20"/>
      <c r="AA10" s="2"/>
      <c r="AB10" s="5"/>
      <c r="AC10" s="37"/>
      <c r="AD10" s="37"/>
      <c r="AE10" s="19"/>
      <c r="AF10" s="36"/>
      <c r="AG10" s="37"/>
      <c r="AH10" s="5"/>
      <c r="AI10" s="37"/>
      <c r="AJ10" s="37"/>
      <c r="AK10" s="19"/>
      <c r="AL10" s="3">
        <f t="shared" si="1"/>
        <v>6</v>
      </c>
      <c r="AM10" s="4">
        <f t="shared" si="2"/>
        <v>0</v>
      </c>
      <c r="AN10" s="5">
        <f t="shared" si="3"/>
        <v>0</v>
      </c>
    </row>
    <row r="11" spans="1:40" x14ac:dyDescent="0.25">
      <c r="A11" s="16" t="s">
        <v>24</v>
      </c>
      <c r="B11" s="3">
        <v>1</v>
      </c>
      <c r="C11" s="4">
        <v>0</v>
      </c>
      <c r="D11" s="5">
        <v>0</v>
      </c>
      <c r="E11" s="3">
        <v>1</v>
      </c>
      <c r="F11" s="4">
        <v>0</v>
      </c>
      <c r="G11" s="5">
        <v>0</v>
      </c>
      <c r="H11" s="3">
        <v>2</v>
      </c>
      <c r="I11" s="4">
        <v>0</v>
      </c>
      <c r="J11" s="5">
        <f t="shared" si="0"/>
        <v>0</v>
      </c>
      <c r="K11" s="3"/>
      <c r="L11" s="4"/>
      <c r="M11" s="5"/>
      <c r="N11" s="3"/>
      <c r="O11" s="4"/>
      <c r="P11" s="5"/>
      <c r="Q11" s="3"/>
      <c r="R11" s="4"/>
      <c r="S11" s="5"/>
      <c r="T11" s="3"/>
      <c r="U11" s="4"/>
      <c r="V11" s="5"/>
      <c r="Y11" s="19"/>
      <c r="Z11" s="20"/>
      <c r="AA11" s="2"/>
      <c r="AB11" s="5"/>
      <c r="AC11" s="37"/>
      <c r="AD11" s="37"/>
      <c r="AE11" s="19"/>
      <c r="AF11" s="36"/>
      <c r="AG11" s="37"/>
      <c r="AH11" s="5"/>
      <c r="AI11" s="37"/>
      <c r="AJ11" s="37"/>
      <c r="AK11" s="19"/>
      <c r="AL11" s="3">
        <f t="shared" si="1"/>
        <v>4</v>
      </c>
      <c r="AM11" s="4">
        <f t="shared" si="2"/>
        <v>0</v>
      </c>
      <c r="AN11" s="5">
        <f t="shared" si="3"/>
        <v>0</v>
      </c>
    </row>
    <row r="12" spans="1:40" x14ac:dyDescent="0.25">
      <c r="A12" s="16" t="s">
        <v>30</v>
      </c>
      <c r="B12" s="3">
        <v>3</v>
      </c>
      <c r="C12" s="4">
        <v>1</v>
      </c>
      <c r="D12" s="5">
        <v>0.33333333333333331</v>
      </c>
      <c r="E12" s="3">
        <v>3</v>
      </c>
      <c r="F12" s="4">
        <v>1</v>
      </c>
      <c r="G12" s="5">
        <v>0.33333333333333331</v>
      </c>
      <c r="H12" s="3">
        <v>4</v>
      </c>
      <c r="I12" s="4">
        <v>1</v>
      </c>
      <c r="J12" s="5">
        <f t="shared" si="0"/>
        <v>0.25</v>
      </c>
      <c r="K12" s="3"/>
      <c r="L12" s="4"/>
      <c r="M12" s="5"/>
      <c r="N12" s="3"/>
      <c r="O12" s="4"/>
      <c r="P12" s="5"/>
      <c r="Q12" s="3"/>
      <c r="R12" s="4"/>
      <c r="S12" s="5"/>
      <c r="T12" s="3"/>
      <c r="U12" s="4"/>
      <c r="V12" s="5"/>
      <c r="Y12" s="19"/>
      <c r="Z12" s="20"/>
      <c r="AA12" s="2"/>
      <c r="AB12" s="5"/>
      <c r="AC12" s="37"/>
      <c r="AD12" s="37"/>
      <c r="AE12" s="19"/>
      <c r="AF12" s="36"/>
      <c r="AG12" s="37"/>
      <c r="AH12" s="5"/>
      <c r="AI12" s="37"/>
      <c r="AJ12" s="37"/>
      <c r="AK12" s="19"/>
      <c r="AL12" s="3">
        <f t="shared" si="1"/>
        <v>10</v>
      </c>
      <c r="AM12" s="4">
        <f t="shared" si="2"/>
        <v>3</v>
      </c>
      <c r="AN12" s="5">
        <f t="shared" si="3"/>
        <v>0.3</v>
      </c>
    </row>
    <row r="13" spans="1:40" ht="15.75" thickBot="1" x14ac:dyDescent="0.3">
      <c r="A13" s="16" t="s">
        <v>32</v>
      </c>
      <c r="B13" s="3">
        <v>0</v>
      </c>
      <c r="C13" s="4">
        <v>0</v>
      </c>
      <c r="D13" s="5">
        <v>0</v>
      </c>
      <c r="E13" s="3">
        <v>1</v>
      </c>
      <c r="F13" s="4">
        <v>0</v>
      </c>
      <c r="G13" s="5">
        <v>0</v>
      </c>
      <c r="H13" s="3">
        <v>1</v>
      </c>
      <c r="I13" s="4">
        <v>0</v>
      </c>
      <c r="J13" s="5">
        <f t="shared" si="0"/>
        <v>0</v>
      </c>
      <c r="K13" s="3"/>
      <c r="L13" s="4"/>
      <c r="M13" s="5"/>
      <c r="N13" s="3"/>
      <c r="O13" s="4"/>
      <c r="P13" s="5"/>
      <c r="Q13" s="3"/>
      <c r="R13" s="4"/>
      <c r="S13" s="5"/>
      <c r="T13" s="3"/>
      <c r="U13" s="4"/>
      <c r="V13" s="5"/>
      <c r="Y13" s="19"/>
      <c r="Z13" s="20"/>
      <c r="AA13" s="2"/>
      <c r="AB13" s="5"/>
      <c r="AC13" s="37"/>
      <c r="AD13" s="37"/>
      <c r="AE13" s="19"/>
      <c r="AF13" s="36"/>
      <c r="AG13" s="37"/>
      <c r="AH13" s="5"/>
      <c r="AI13" s="37"/>
      <c r="AJ13" s="37"/>
      <c r="AK13" s="19"/>
      <c r="AL13" s="3">
        <f t="shared" si="1"/>
        <v>2</v>
      </c>
      <c r="AM13" s="4">
        <f t="shared" si="2"/>
        <v>0</v>
      </c>
      <c r="AN13" s="5">
        <f t="shared" si="3"/>
        <v>0</v>
      </c>
    </row>
    <row r="14" spans="1:40" ht="15.75" thickBot="1" x14ac:dyDescent="0.3">
      <c r="A14" s="30" t="s">
        <v>43</v>
      </c>
      <c r="B14" s="22">
        <v>14</v>
      </c>
      <c r="C14" s="23">
        <v>3</v>
      </c>
      <c r="D14" s="24">
        <v>0.21428571428571427</v>
      </c>
      <c r="E14" s="22">
        <v>16</v>
      </c>
      <c r="F14" s="23">
        <v>4</v>
      </c>
      <c r="G14" s="24">
        <v>0.25</v>
      </c>
      <c r="H14" s="22">
        <v>19</v>
      </c>
      <c r="I14" s="23">
        <v>4</v>
      </c>
      <c r="J14" s="24">
        <f t="shared" si="0"/>
        <v>0.21052631578947367</v>
      </c>
      <c r="K14" s="22"/>
      <c r="L14" s="23"/>
      <c r="M14" s="24"/>
      <c r="N14" s="22"/>
      <c r="O14" s="23"/>
      <c r="P14" s="24"/>
      <c r="Q14" s="22"/>
      <c r="R14" s="23"/>
      <c r="S14" s="24"/>
      <c r="T14" s="22"/>
      <c r="U14" s="23"/>
      <c r="V14" s="24"/>
      <c r="W14" s="18"/>
      <c r="X14" s="18"/>
      <c r="Y14" s="24"/>
      <c r="Z14" s="17"/>
      <c r="AA14" s="18"/>
      <c r="AB14" s="25"/>
      <c r="AC14" s="39"/>
      <c r="AD14" s="39"/>
      <c r="AE14" s="28"/>
      <c r="AF14" s="38"/>
      <c r="AG14" s="39"/>
      <c r="AH14" s="25"/>
      <c r="AI14" s="39"/>
      <c r="AJ14" s="39"/>
      <c r="AK14" s="28"/>
      <c r="AL14" s="53">
        <f t="shared" si="1"/>
        <v>49</v>
      </c>
      <c r="AM14" s="54">
        <f t="shared" si="2"/>
        <v>11</v>
      </c>
      <c r="AN14" s="55">
        <f t="shared" si="3"/>
        <v>0.22448979591836735</v>
      </c>
    </row>
  </sheetData>
  <mergeCells count="13">
    <mergeCell ref="Z5:AB5"/>
    <mergeCell ref="AC5:AE5"/>
    <mergeCell ref="AF5:AH5"/>
    <mergeCell ref="AI5:AK5"/>
    <mergeCell ref="AL5:AN5"/>
    <mergeCell ref="W5:Y5"/>
    <mergeCell ref="Q5:S5"/>
    <mergeCell ref="T5:V5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E6D84-F7D8-48CD-92F7-B2645D956AFA}">
  <dimension ref="A1:AN12"/>
  <sheetViews>
    <sheetView workbookViewId="0">
      <selection activeCell="A3" sqref="A3"/>
    </sheetView>
  </sheetViews>
  <sheetFormatPr baseColWidth="10" defaultRowHeight="15" x14ac:dyDescent="0.25"/>
  <cols>
    <col min="1" max="1" width="47.28515625" customWidth="1"/>
    <col min="2" max="3" width="6" style="2" customWidth="1"/>
    <col min="4" max="4" width="9.85546875" style="2" customWidth="1"/>
    <col min="5" max="6" width="6" style="2" customWidth="1"/>
    <col min="7" max="7" width="11" style="2" customWidth="1"/>
    <col min="8" max="9" width="6" style="2" customWidth="1"/>
    <col min="10" max="10" width="11.5703125" style="2" customWidth="1"/>
    <col min="11" max="12" width="6" style="2" hidden="1" customWidth="1"/>
    <col min="13" max="13" width="10.7109375" style="2" hidden="1" customWidth="1"/>
    <col min="14" max="15" width="6" style="2" hidden="1" customWidth="1"/>
    <col min="16" max="16" width="10" style="2" hidden="1" customWidth="1"/>
    <col min="17" max="18" width="6" style="2" hidden="1" customWidth="1"/>
    <col min="19" max="19" width="10.7109375" style="2" hidden="1" customWidth="1"/>
    <col min="20" max="21" width="6" style="2" hidden="1" customWidth="1"/>
    <col min="22" max="37" width="11.7109375" style="2" hidden="1" customWidth="1"/>
    <col min="38" max="38" width="8.28515625" customWidth="1"/>
    <col min="39" max="39" width="7.7109375" customWidth="1"/>
  </cols>
  <sheetData>
    <row r="1" spans="1:40" ht="15.75" x14ac:dyDescent="0.25">
      <c r="A1" s="44" t="s">
        <v>91</v>
      </c>
    </row>
    <row r="2" spans="1:40" ht="15.75" x14ac:dyDescent="0.25">
      <c r="A2" s="1" t="s">
        <v>54</v>
      </c>
    </row>
    <row r="3" spans="1:40" ht="15.75" x14ac:dyDescent="0.25">
      <c r="A3" s="15"/>
    </row>
    <row r="4" spans="1:40" ht="15.75" thickBot="1" x14ac:dyDescent="0.3"/>
    <row r="5" spans="1:40" ht="15.75" thickBot="1" x14ac:dyDescent="0.3">
      <c r="B5" s="119" t="s">
        <v>6</v>
      </c>
      <c r="C5" s="120"/>
      <c r="D5" s="121"/>
      <c r="E5" s="119" t="s">
        <v>7</v>
      </c>
      <c r="F5" s="120"/>
      <c r="G5" s="121"/>
      <c r="H5" s="119" t="s">
        <v>8</v>
      </c>
      <c r="I5" s="120"/>
      <c r="J5" s="121"/>
      <c r="K5" s="119" t="s">
        <v>9</v>
      </c>
      <c r="L5" s="120"/>
      <c r="M5" s="121"/>
      <c r="N5" s="119" t="s">
        <v>10</v>
      </c>
      <c r="O5" s="120"/>
      <c r="P5" s="121"/>
      <c r="Q5" s="119" t="s">
        <v>11</v>
      </c>
      <c r="R5" s="120"/>
      <c r="S5" s="121"/>
      <c r="T5" s="119" t="s">
        <v>12</v>
      </c>
      <c r="U5" s="120"/>
      <c r="V5" s="121"/>
      <c r="W5" s="119" t="s">
        <v>38</v>
      </c>
      <c r="X5" s="120"/>
      <c r="Y5" s="121"/>
      <c r="Z5" s="119" t="s">
        <v>39</v>
      </c>
      <c r="AA5" s="120"/>
      <c r="AB5" s="121"/>
      <c r="AC5" s="120" t="s">
        <v>40</v>
      </c>
      <c r="AD5" s="120"/>
      <c r="AE5" s="120"/>
      <c r="AF5" s="119" t="s">
        <v>41</v>
      </c>
      <c r="AG5" s="120"/>
      <c r="AH5" s="121"/>
      <c r="AI5" s="120" t="s">
        <v>42</v>
      </c>
      <c r="AJ5" s="120"/>
      <c r="AK5" s="120"/>
      <c r="AL5" s="124" t="s">
        <v>16</v>
      </c>
      <c r="AM5" s="122"/>
      <c r="AN5" s="123"/>
    </row>
    <row r="6" spans="1:40" s="12" customFormat="1" ht="30" x14ac:dyDescent="0.25">
      <c r="A6" s="13" t="s">
        <v>0</v>
      </c>
      <c r="B6" s="9" t="s">
        <v>13</v>
      </c>
      <c r="C6" s="10" t="s">
        <v>14</v>
      </c>
      <c r="D6" s="11" t="s">
        <v>15</v>
      </c>
      <c r="E6" s="9" t="s">
        <v>13</v>
      </c>
      <c r="F6" s="10" t="s">
        <v>14</v>
      </c>
      <c r="G6" s="11" t="s">
        <v>15</v>
      </c>
      <c r="H6" s="9" t="s">
        <v>13</v>
      </c>
      <c r="I6" s="10" t="s">
        <v>14</v>
      </c>
      <c r="J6" s="11" t="s">
        <v>15</v>
      </c>
      <c r="K6" s="9" t="s">
        <v>13</v>
      </c>
      <c r="L6" s="10" t="s">
        <v>14</v>
      </c>
      <c r="M6" s="11" t="s">
        <v>15</v>
      </c>
      <c r="N6" s="9" t="s">
        <v>13</v>
      </c>
      <c r="O6" s="10" t="s">
        <v>14</v>
      </c>
      <c r="P6" s="11" t="s">
        <v>15</v>
      </c>
      <c r="Q6" s="9" t="s">
        <v>13</v>
      </c>
      <c r="R6" s="10" t="s">
        <v>14</v>
      </c>
      <c r="S6" s="11" t="s">
        <v>15</v>
      </c>
      <c r="T6" s="9" t="s">
        <v>13</v>
      </c>
      <c r="U6" s="10" t="s">
        <v>14</v>
      </c>
      <c r="V6" s="11" t="s">
        <v>15</v>
      </c>
      <c r="W6" s="9" t="s">
        <v>13</v>
      </c>
      <c r="X6" s="10" t="s">
        <v>14</v>
      </c>
      <c r="Y6" s="11" t="s">
        <v>15</v>
      </c>
      <c r="Z6" s="9" t="s">
        <v>13</v>
      </c>
      <c r="AA6" s="10" t="s">
        <v>14</v>
      </c>
      <c r="AB6" s="11" t="s">
        <v>15</v>
      </c>
      <c r="AC6" s="10" t="s">
        <v>13</v>
      </c>
      <c r="AD6" s="10" t="s">
        <v>14</v>
      </c>
      <c r="AE6" s="10" t="s">
        <v>15</v>
      </c>
      <c r="AF6" s="9" t="s">
        <v>13</v>
      </c>
      <c r="AG6" s="10" t="s">
        <v>14</v>
      </c>
      <c r="AH6" s="11" t="s">
        <v>15</v>
      </c>
      <c r="AI6" s="10" t="s">
        <v>13</v>
      </c>
      <c r="AJ6" s="10" t="s">
        <v>14</v>
      </c>
      <c r="AK6" s="10" t="s">
        <v>15</v>
      </c>
      <c r="AL6" s="50" t="s">
        <v>13</v>
      </c>
      <c r="AM6" s="51" t="s">
        <v>14</v>
      </c>
      <c r="AN6" s="52" t="s">
        <v>15</v>
      </c>
    </row>
    <row r="7" spans="1:40" x14ac:dyDescent="0.25">
      <c r="A7" s="14" t="s">
        <v>26</v>
      </c>
      <c r="B7" s="3">
        <v>1</v>
      </c>
      <c r="C7" s="4">
        <v>0</v>
      </c>
      <c r="D7" s="5">
        <v>0</v>
      </c>
      <c r="E7" s="3">
        <v>1</v>
      </c>
      <c r="F7" s="4">
        <v>0</v>
      </c>
      <c r="G7" s="5">
        <v>0</v>
      </c>
      <c r="H7" s="3">
        <v>1</v>
      </c>
      <c r="I7" s="4">
        <v>0</v>
      </c>
      <c r="J7" s="5">
        <v>0</v>
      </c>
      <c r="K7" s="3"/>
      <c r="L7" s="4"/>
      <c r="M7" s="5"/>
      <c r="N7" s="3"/>
      <c r="O7" s="4"/>
      <c r="P7" s="5"/>
      <c r="Q7" s="3"/>
      <c r="R7" s="4"/>
      <c r="S7" s="5"/>
      <c r="T7" s="3"/>
      <c r="U7" s="4"/>
      <c r="V7" s="5"/>
      <c r="Y7" s="19"/>
      <c r="Z7" s="20"/>
      <c r="AB7" s="5"/>
      <c r="AC7" s="37"/>
      <c r="AD7" s="37"/>
      <c r="AE7" s="19"/>
      <c r="AF7" s="36"/>
      <c r="AG7" s="37"/>
      <c r="AH7" s="5"/>
      <c r="AI7" s="37"/>
      <c r="AJ7" s="37"/>
      <c r="AK7" s="19"/>
      <c r="AL7" s="3">
        <f t="shared" ref="AL7:AM10" si="0">B7+E7+H7+K7+N7+Q7+T7+W7+Z7+AC7+AF7+AI7</f>
        <v>3</v>
      </c>
      <c r="AM7" s="4">
        <f t="shared" si="0"/>
        <v>0</v>
      </c>
      <c r="AN7" s="5">
        <f>IFERROR(AM7/AL7,0)</f>
        <v>0</v>
      </c>
    </row>
    <row r="8" spans="1:40" x14ac:dyDescent="0.25">
      <c r="A8" s="14" t="s">
        <v>27</v>
      </c>
      <c r="B8" s="3">
        <v>0</v>
      </c>
      <c r="C8" s="4">
        <v>0</v>
      </c>
      <c r="D8" s="5">
        <v>0</v>
      </c>
      <c r="E8" s="3">
        <v>1</v>
      </c>
      <c r="F8" s="4">
        <v>0</v>
      </c>
      <c r="G8" s="5">
        <v>0</v>
      </c>
      <c r="H8" s="3">
        <v>1</v>
      </c>
      <c r="I8" s="4">
        <v>0</v>
      </c>
      <c r="J8" s="5">
        <v>0</v>
      </c>
      <c r="K8" s="3"/>
      <c r="L8" s="4"/>
      <c r="M8" s="5"/>
      <c r="N8" s="3"/>
      <c r="O8" s="4"/>
      <c r="P8" s="5"/>
      <c r="Q8" s="3"/>
      <c r="R8" s="4"/>
      <c r="S8" s="5"/>
      <c r="T8" s="3"/>
      <c r="U8" s="4"/>
      <c r="V8" s="5"/>
      <c r="Y8" s="19"/>
      <c r="Z8" s="20"/>
      <c r="AB8" s="5"/>
      <c r="AC8" s="37"/>
      <c r="AD8" s="37"/>
      <c r="AE8" s="19"/>
      <c r="AF8" s="36"/>
      <c r="AG8" s="37"/>
      <c r="AH8" s="5"/>
      <c r="AI8" s="37"/>
      <c r="AJ8" s="37"/>
      <c r="AK8" s="19"/>
      <c r="AL8" s="3">
        <f t="shared" si="0"/>
        <v>2</v>
      </c>
      <c r="AM8" s="4">
        <f t="shared" si="0"/>
        <v>0</v>
      </c>
      <c r="AN8" s="5">
        <f>IFERROR(AM8/AL8,0)</f>
        <v>0</v>
      </c>
    </row>
    <row r="9" spans="1:40" x14ac:dyDescent="0.25">
      <c r="A9" s="14" t="s">
        <v>28</v>
      </c>
      <c r="B9" s="3">
        <v>7</v>
      </c>
      <c r="C9" s="4">
        <v>0</v>
      </c>
      <c r="D9" s="5">
        <v>0</v>
      </c>
      <c r="E9" s="3">
        <v>7</v>
      </c>
      <c r="F9" s="4">
        <v>0</v>
      </c>
      <c r="G9" s="5">
        <v>0</v>
      </c>
      <c r="H9" s="3">
        <v>7</v>
      </c>
      <c r="I9" s="4">
        <v>0</v>
      </c>
      <c r="J9" s="5">
        <v>0</v>
      </c>
      <c r="K9" s="3"/>
      <c r="L9" s="4"/>
      <c r="M9" s="5"/>
      <c r="N9" s="3"/>
      <c r="O9" s="4"/>
      <c r="P9" s="5"/>
      <c r="Q9" s="3"/>
      <c r="R9" s="4"/>
      <c r="S9" s="5"/>
      <c r="T9" s="3"/>
      <c r="U9" s="4"/>
      <c r="V9" s="5"/>
      <c r="Y9" s="19"/>
      <c r="Z9" s="20"/>
      <c r="AB9" s="5"/>
      <c r="AC9" s="37"/>
      <c r="AD9" s="37"/>
      <c r="AE9" s="19"/>
      <c r="AF9" s="36"/>
      <c r="AG9" s="37"/>
      <c r="AH9" s="5"/>
      <c r="AI9" s="37"/>
      <c r="AJ9" s="37"/>
      <c r="AK9" s="19"/>
      <c r="AL9" s="3">
        <f t="shared" si="0"/>
        <v>21</v>
      </c>
      <c r="AM9" s="4">
        <f t="shared" si="0"/>
        <v>0</v>
      </c>
      <c r="AN9" s="5">
        <f>IFERROR(AM9/AL9,0)</f>
        <v>0</v>
      </c>
    </row>
    <row r="10" spans="1:40" ht="15.75" thickBot="1" x14ac:dyDescent="0.3">
      <c r="A10" s="14" t="s">
        <v>34</v>
      </c>
      <c r="B10" s="3"/>
      <c r="C10" s="4"/>
      <c r="D10" s="5"/>
      <c r="E10" s="3"/>
      <c r="F10" s="4"/>
      <c r="G10" s="5"/>
      <c r="H10" s="3">
        <v>6</v>
      </c>
      <c r="I10" s="4">
        <v>0</v>
      </c>
      <c r="J10" s="5">
        <v>0</v>
      </c>
      <c r="K10" s="3"/>
      <c r="L10" s="4"/>
      <c r="M10" s="5"/>
      <c r="N10" s="3"/>
      <c r="O10" s="4"/>
      <c r="P10" s="5"/>
      <c r="Q10" s="3"/>
      <c r="R10" s="4"/>
      <c r="S10" s="5"/>
      <c r="T10" s="3"/>
      <c r="U10" s="4"/>
      <c r="V10" s="5"/>
      <c r="Y10" s="19"/>
      <c r="Z10" s="20"/>
      <c r="AB10" s="5"/>
      <c r="AC10" s="37"/>
      <c r="AD10" s="37"/>
      <c r="AE10" s="19"/>
      <c r="AF10" s="36"/>
      <c r="AG10" s="37"/>
      <c r="AH10" s="5"/>
      <c r="AI10" s="37"/>
      <c r="AJ10" s="37"/>
      <c r="AK10" s="19"/>
      <c r="AL10" s="3">
        <f t="shared" si="0"/>
        <v>6</v>
      </c>
      <c r="AM10" s="4">
        <f t="shared" si="0"/>
        <v>0</v>
      </c>
      <c r="AN10" s="5">
        <f>IFERROR(AM10/AL10,0)</f>
        <v>0</v>
      </c>
    </row>
    <row r="11" spans="1:40" ht="15.75" thickBot="1" x14ac:dyDescent="0.3">
      <c r="A11" s="21" t="s">
        <v>43</v>
      </c>
      <c r="B11" s="22">
        <v>8</v>
      </c>
      <c r="C11" s="23">
        <v>0</v>
      </c>
      <c r="D11" s="24">
        <v>0</v>
      </c>
      <c r="E11" s="22">
        <v>9</v>
      </c>
      <c r="F11" s="23">
        <v>0</v>
      </c>
      <c r="G11" s="24">
        <v>0</v>
      </c>
      <c r="H11" s="22">
        <v>15</v>
      </c>
      <c r="I11" s="23">
        <v>0</v>
      </c>
      <c r="J11" s="24">
        <v>0</v>
      </c>
      <c r="K11" s="22"/>
      <c r="L11" s="23"/>
      <c r="M11" s="24"/>
      <c r="N11" s="22"/>
      <c r="O11" s="23"/>
      <c r="P11" s="24"/>
      <c r="Q11" s="22"/>
      <c r="R11" s="23"/>
      <c r="S11" s="24"/>
      <c r="T11" s="22"/>
      <c r="U11" s="23"/>
      <c r="V11" s="24"/>
      <c r="W11" s="18"/>
      <c r="X11" s="18"/>
      <c r="Y11" s="29"/>
      <c r="Z11" s="17"/>
      <c r="AA11" s="18"/>
      <c r="AB11" s="25"/>
      <c r="AC11" s="39"/>
      <c r="AD11" s="39"/>
      <c r="AE11" s="28"/>
      <c r="AF11" s="38"/>
      <c r="AG11" s="39"/>
      <c r="AH11" s="25"/>
      <c r="AI11" s="39"/>
      <c r="AJ11" s="39"/>
      <c r="AK11" s="28"/>
      <c r="AL11" s="53">
        <f t="shared" ref="AL11" si="1">B11+E11+H11+K11+N11+Q11+T11+W11+Z11+AC11+AF11+AI11</f>
        <v>32</v>
      </c>
      <c r="AM11" s="54">
        <f t="shared" ref="AM11" si="2">C11+F11+I11+L11+O11+R11+U11+X11+AA11+AD11+AG11+AJ11</f>
        <v>0</v>
      </c>
      <c r="AN11" s="55">
        <f t="shared" ref="AN11" si="3">IFERROR(AM11/AL11,0)</f>
        <v>0</v>
      </c>
    </row>
    <row r="12" spans="1:40" x14ac:dyDescent="0.25">
      <c r="AF12" s="37"/>
      <c r="AG12" s="37"/>
    </row>
  </sheetData>
  <mergeCells count="13">
    <mergeCell ref="Z5:AB5"/>
    <mergeCell ref="AC5:AE5"/>
    <mergeCell ref="AF5:AH5"/>
    <mergeCell ref="AI5:AK5"/>
    <mergeCell ref="AL5:AN5"/>
    <mergeCell ref="W5:Y5"/>
    <mergeCell ref="Q5:S5"/>
    <mergeCell ref="T5:V5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RESUMEN</vt:lpstr>
      <vt:lpstr>F1</vt:lpstr>
      <vt:lpstr>F2</vt:lpstr>
      <vt:lpstr>F3</vt:lpstr>
      <vt:lpstr>F4</vt:lpstr>
      <vt:lpstr>F5</vt:lpstr>
      <vt:lpstr>F6</vt:lpstr>
      <vt:lpstr>F7</vt:lpstr>
      <vt:lpstr>F8</vt:lpstr>
      <vt:lpstr>F9</vt:lpstr>
      <vt:lpstr>F10</vt:lpstr>
      <vt:lpstr>F11</vt:lpstr>
      <vt:lpstr>F12</vt:lpstr>
      <vt:lpstr>F13</vt:lpstr>
      <vt:lpstr>F19</vt:lpstr>
      <vt:lpstr>F21</vt:lpstr>
      <vt:lpstr>F22</vt:lpstr>
      <vt:lpstr>F25</vt:lpstr>
      <vt:lpstr>F26</vt:lpstr>
      <vt:lpstr>F32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HSF081</dc:creator>
  <cp:lastModifiedBy>ESTADISTICA</cp:lastModifiedBy>
  <dcterms:created xsi:type="dcterms:W3CDTF">2025-09-29T15:30:58Z</dcterms:created>
  <dcterms:modified xsi:type="dcterms:W3CDTF">2026-06-08T17:04:50Z</dcterms:modified>
</cp:coreProperties>
</file>