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__REPORTES\2024\ANEMIA\"/>
    </mc:Choice>
  </mc:AlternateContent>
  <xr:revisionPtr revIDLastSave="0" documentId="13_ncr:1_{C34CFBC9-9A39-48EB-B57E-A07DC96093C1}" xr6:coauthVersionLast="47" xr6:coauthVersionMax="47" xr10:uidLastSave="{00000000-0000-0000-0000-000000000000}"/>
  <bookViews>
    <workbookView xWindow="-120" yWindow="-120" windowWidth="29040" windowHeight="15840" tabRatio="790" activeTab="1" xr2:uid="{00000000-000D-0000-FFFF-FFFF00000000}"/>
  </bookViews>
  <sheets>
    <sheet name="6_35M" sheetId="4" r:id="rId1"/>
    <sheet name="MEN5" sheetId="14" r:id="rId2"/>
    <sheet name="RECUP" sheetId="20" r:id="rId3"/>
    <sheet name="Gráfico1" sheetId="22" r:id="rId4"/>
    <sheet name="Gráfico22" sheetId="16" r:id="rId5"/>
    <sheet name="Hoja2" sheetId="15" r:id="rId6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6" i="20" l="1"/>
  <c r="B11" i="20"/>
  <c r="B6" i="20"/>
  <c r="B21" i="20" s="1"/>
  <c r="G21" i="20" l="1"/>
  <c r="G20" i="20"/>
  <c r="G19" i="20"/>
  <c r="G18" i="20"/>
  <c r="G17" i="20"/>
  <c r="G16" i="20"/>
  <c r="G15" i="20"/>
  <c r="G14" i="20"/>
  <c r="G13" i="20"/>
  <c r="G12" i="20"/>
  <c r="G11" i="20"/>
  <c r="G10" i="20"/>
  <c r="G9" i="20"/>
  <c r="G8" i="20"/>
  <c r="G7" i="20"/>
  <c r="G6" i="20"/>
  <c r="F9" i="4" l="1"/>
  <c r="A38" i="14" l="1"/>
  <c r="E37" i="14"/>
  <c r="D37" i="14"/>
  <c r="C37" i="14"/>
  <c r="B37" i="14"/>
  <c r="E36" i="14"/>
  <c r="D36" i="14"/>
  <c r="C36" i="14"/>
  <c r="B36" i="14"/>
  <c r="E35" i="14"/>
  <c r="D35" i="14"/>
  <c r="C35" i="14"/>
  <c r="B35" i="14"/>
  <c r="E34" i="14"/>
  <c r="D34" i="14"/>
  <c r="C34" i="14"/>
  <c r="B34" i="14"/>
  <c r="E33" i="14"/>
  <c r="D33" i="14"/>
  <c r="C33" i="14"/>
  <c r="B33" i="14"/>
  <c r="E32" i="14"/>
  <c r="D32" i="14"/>
  <c r="C32" i="14"/>
  <c r="B32" i="14"/>
  <c r="F21" i="14"/>
  <c r="G21" i="14" s="1"/>
  <c r="F20" i="14"/>
  <c r="G20" i="14" s="1"/>
  <c r="F19" i="14"/>
  <c r="G19" i="14" s="1"/>
  <c r="F18" i="14"/>
  <c r="G18" i="14" s="1"/>
  <c r="F17" i="14"/>
  <c r="G17" i="14" s="1"/>
  <c r="F16" i="14"/>
  <c r="G16" i="14" s="1"/>
  <c r="F15" i="14"/>
  <c r="G15" i="14" s="1"/>
  <c r="F14" i="14"/>
  <c r="G14" i="14" s="1"/>
  <c r="F13" i="14"/>
  <c r="G13" i="14" s="1"/>
  <c r="F12" i="14"/>
  <c r="G12" i="14" s="1"/>
  <c r="F11" i="14"/>
  <c r="G11" i="14" s="1"/>
  <c r="F10" i="14"/>
  <c r="G10" i="14" s="1"/>
  <c r="F9" i="14"/>
  <c r="G9" i="14" s="1"/>
  <c r="F8" i="14"/>
  <c r="G8" i="14" s="1"/>
  <c r="F7" i="14"/>
  <c r="G7" i="14" s="1"/>
  <c r="F6" i="14"/>
  <c r="G6" i="14" s="1"/>
  <c r="F36" i="14" l="1"/>
  <c r="G36" i="14" s="1"/>
  <c r="C38" i="14"/>
  <c r="F34" i="14"/>
  <c r="G34" i="14" s="1"/>
  <c r="E38" i="14"/>
  <c r="F35" i="14"/>
  <c r="G35" i="14" s="1"/>
  <c r="D38" i="14"/>
  <c r="F33" i="14"/>
  <c r="G33" i="14" s="1"/>
  <c r="F37" i="14"/>
  <c r="G37" i="14" s="1"/>
  <c r="F32" i="14"/>
  <c r="G32" i="14" s="1"/>
  <c r="B38" i="14"/>
  <c r="B32" i="4"/>
  <c r="C32" i="4"/>
  <c r="D32" i="4"/>
  <c r="E32" i="4"/>
  <c r="B33" i="4"/>
  <c r="C33" i="4"/>
  <c r="D33" i="4"/>
  <c r="E33" i="4"/>
  <c r="B34" i="4"/>
  <c r="C34" i="4"/>
  <c r="D34" i="4"/>
  <c r="E34" i="4"/>
  <c r="B35" i="4"/>
  <c r="C35" i="4"/>
  <c r="D35" i="4"/>
  <c r="E35" i="4"/>
  <c r="B36" i="4"/>
  <c r="C36" i="4"/>
  <c r="D36" i="4"/>
  <c r="E36" i="4"/>
  <c r="B37" i="4"/>
  <c r="C37" i="4"/>
  <c r="D37" i="4"/>
  <c r="E37" i="4"/>
  <c r="A38" i="4"/>
  <c r="F32" i="4" l="1"/>
  <c r="G32" i="4" s="1"/>
  <c r="F38" i="14"/>
  <c r="G38" i="14" s="1"/>
  <c r="F35" i="4"/>
  <c r="G35" i="4" s="1"/>
  <c r="F36" i="4"/>
  <c r="G36" i="4" s="1"/>
  <c r="E38" i="4"/>
  <c r="F33" i="4"/>
  <c r="G33" i="4" s="1"/>
  <c r="F34" i="4"/>
  <c r="G34" i="4" s="1"/>
  <c r="F37" i="4"/>
  <c r="G37" i="4" s="1"/>
  <c r="C38" i="4"/>
  <c r="B38" i="4"/>
  <c r="D38" i="4"/>
  <c r="F38" i="4" l="1"/>
  <c r="G38" i="4" s="1"/>
  <c r="F21" i="4"/>
  <c r="G21" i="4" s="1"/>
  <c r="F20" i="4"/>
  <c r="G20" i="4" s="1"/>
  <c r="F19" i="4"/>
  <c r="G19" i="4" s="1"/>
  <c r="F18" i="4"/>
  <c r="G18" i="4" s="1"/>
  <c r="F17" i="4"/>
  <c r="G17" i="4" s="1"/>
  <c r="F16" i="4"/>
  <c r="G16" i="4" s="1"/>
  <c r="F15" i="4"/>
  <c r="G15" i="4" s="1"/>
  <c r="F14" i="4"/>
  <c r="G14" i="4" s="1"/>
  <c r="F13" i="4"/>
  <c r="G13" i="4" s="1"/>
  <c r="F12" i="4"/>
  <c r="G12" i="4" s="1"/>
  <c r="F11" i="4"/>
  <c r="G11" i="4" s="1"/>
  <c r="F10" i="4"/>
  <c r="G10" i="4" s="1"/>
  <c r="G9" i="4"/>
  <c r="F8" i="4"/>
  <c r="G8" i="4" s="1"/>
  <c r="F7" i="4"/>
  <c r="G7" i="4" s="1"/>
  <c r="F6" i="4"/>
  <c r="G6" i="4" s="1"/>
</calcChain>
</file>

<file path=xl/sharedStrings.xml><?xml version="1.0" encoding="utf-8"?>
<sst xmlns="http://schemas.openxmlformats.org/spreadsheetml/2006/main" count="128" uniqueCount="56">
  <si>
    <t>LEVE</t>
  </si>
  <si>
    <t>MODERADA</t>
  </si>
  <si>
    <t>SEVERA</t>
  </si>
  <si>
    <t>POR MICRO REDES Y ESTABLECIMIENTOS</t>
  </si>
  <si>
    <t>TOTAL ANEMIAS</t>
  </si>
  <si>
    <t>% ANEMIA</t>
  </si>
  <si>
    <t>EVALUADOS</t>
  </si>
  <si>
    <t>ISLAY</t>
  </si>
  <si>
    <t>FUENTE: HISMINSA</t>
  </si>
  <si>
    <t>COCACHACRA</t>
  </si>
  <si>
    <t>MOLLENDO</t>
  </si>
  <si>
    <t>PROVINCIA</t>
  </si>
  <si>
    <t>MICRORED/ESTABLECIMIENTO</t>
  </si>
  <si>
    <t>ALTO INCLAN</t>
  </si>
  <si>
    <t>LA PUNTA</t>
  </si>
  <si>
    <t>DEÁN VALDIVIA</t>
  </si>
  <si>
    <t>MEJÍA</t>
  </si>
  <si>
    <t>PUNTA DE BOMBÓN</t>
  </si>
  <si>
    <t>C.S. ALTO INCLAN</t>
  </si>
  <si>
    <t>C.S. MATARANI</t>
  </si>
  <si>
    <t>C.S. COCACHACRA</t>
  </si>
  <si>
    <t>C.S. LA CURVA</t>
  </si>
  <si>
    <t>C.S. LA PUNTA</t>
  </si>
  <si>
    <t>P.S. MEJIA</t>
  </si>
  <si>
    <t>P.S. VILLA LOURDES</t>
  </si>
  <si>
    <t>P.S. EL FISCAL</t>
  </si>
  <si>
    <t>P.S. EL TORO</t>
  </si>
  <si>
    <t>P.S. LA PASCANA</t>
  </si>
  <si>
    <t>P.S. ALTO ENSENADA</t>
  </si>
  <si>
    <t>P.S. EL ARENAL</t>
  </si>
  <si>
    <t>RED ISLAY</t>
  </si>
  <si>
    <t>ANEMIAS EN NIÑOS POR DISTRITOS  - RED DE SALUD ISLAY</t>
  </si>
  <si>
    <t>6-35MESES</t>
  </si>
  <si>
    <t>TOTAL RED ISLAY</t>
  </si>
  <si>
    <t>ANEMIAS EN NIÑOS DE 6 A 35 MESES POR DISTRITOS  - RED DE SALUD ISLAY</t>
  </si>
  <si>
    <t>Muy Alta Prevalencia ≥ 15%</t>
  </si>
  <si>
    <t>Alta Prevalencia entre 10 - 14.9%</t>
  </si>
  <si>
    <t>Mediana Prevalencia entre 5 - 9.9 %</t>
  </si>
  <si>
    <t>Baja Prevalencia &lt; 5%</t>
  </si>
  <si>
    <t>PACIENTES RECUPERADOS DE ANEMIA POR EDADES</t>
  </si>
  <si>
    <t>Total general</t>
  </si>
  <si>
    <t>M.R. LA PUNTA</t>
  </si>
  <si>
    <t>M.R. COCACHACRA</t>
  </si>
  <si>
    <t>M.R. ALTO INCLÁN</t>
  </si>
  <si>
    <t>4A</t>
  </si>
  <si>
    <t>3A</t>
  </si>
  <si>
    <t>2A</t>
  </si>
  <si>
    <t>1A</t>
  </si>
  <si>
    <t>MENOR 1A</t>
  </si>
  <si>
    <t>Etiquetas de fila</t>
  </si>
  <si>
    <t>CÓDIGO D509, LAB=PR, TIPO_DIAG=R</t>
  </si>
  <si>
    <t>&lt;5 AÑOS</t>
  </si>
  <si>
    <t>ANEMIA EN NIÑOS DE 6 A 35 MESES ENERO A AGOSTO  2024 - RED ISLAY</t>
  </si>
  <si>
    <t>ANEMIA EN NIÑOS MENORES DE 5 AÑOS  ENERO A AGOSTO  2024 - RED ISLAY</t>
  </si>
  <si>
    <t>DE ENERO A AGOSTO 2024</t>
  </si>
  <si>
    <t>% ANEMIAS EN NIÑOS ENERO A AGOSTO 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</si>
</sst>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4" tint="-0.249977111117893"/>
        <bgColor theme="4" tint="-0.249977111117893"/>
      </patternFill>
    </fill>
    <fill>
      <patternFill patternType="solid">
        <fgColor theme="4" tint="0.39997558519241921"/>
        <bgColor theme="4" tint="0.39997558519241921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39997558519241921"/>
        <bgColor theme="8" tint="0.39997558519241921"/>
      </patternFill>
    </fill>
    <fill>
      <patternFill patternType="solid">
        <fgColor theme="8" tint="-0.249977111117893"/>
        <bgColor theme="8" tint="-0.249977111117893"/>
      </patternFill>
    </fill>
    <fill>
      <patternFill patternType="solid">
        <fgColor rgb="FFFFFF0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C00000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theme="4" tint="-0.249977111117893"/>
      </top>
      <bottom style="thin">
        <color theme="4" tint="0.79998168889431442"/>
      </bottom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-0.249977111117893"/>
      </top>
      <bottom style="thin">
        <color theme="4" tint="0.79998168889431442"/>
      </bottom>
      <diagonal/>
    </border>
    <border>
      <left/>
      <right/>
      <top style="thin">
        <color theme="4" tint="0.79998168889431442"/>
      </top>
      <bottom style="thin">
        <color theme="4" tint="0.79998168889431442"/>
      </bottom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0.79998168889431442"/>
      </top>
      <bottom style="thin">
        <color theme="4" tint="0.79998168889431442"/>
      </bottom>
      <diagonal/>
    </border>
    <border>
      <left/>
      <right/>
      <top style="thin">
        <color theme="4" tint="-0.249977111117893"/>
      </top>
      <bottom style="thin">
        <color theme="4" tint="-0.249977111117893"/>
      </bottom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/>
      <right/>
      <top style="double">
        <color theme="4" tint="-0.249977111117893"/>
      </top>
      <bottom style="thin">
        <color theme="4" tint="-0.249977111117893"/>
      </bottom>
      <diagonal/>
    </border>
    <border>
      <left style="thin">
        <color theme="4" tint="-0.249977111117893"/>
      </left>
      <right style="thin">
        <color theme="4" tint="-0.249977111117893"/>
      </right>
      <top style="double">
        <color theme="4" tint="-0.249977111117893"/>
      </top>
      <bottom style="thin">
        <color theme="4" tint="-0.24997711111789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9">
    <xf numFmtId="0" fontId="0" fillId="0" borderId="0" xfId="0"/>
    <xf numFmtId="0" fontId="4" fillId="0" borderId="0" xfId="0" applyFont="1"/>
    <xf numFmtId="0" fontId="0" fillId="0" borderId="0" xfId="0" applyAlignment="1">
      <alignment horizontal="center"/>
    </xf>
    <xf numFmtId="0" fontId="3" fillId="3" borderId="1" xfId="0" applyFont="1" applyFill="1" applyBorder="1" applyAlignment="1">
      <alignment horizontal="left"/>
    </xf>
    <xf numFmtId="0" fontId="0" fillId="0" borderId="3" xfId="0" applyBorder="1" applyAlignment="1">
      <alignment horizontal="left" indent="1"/>
    </xf>
    <xf numFmtId="0" fontId="0" fillId="0" borderId="5" xfId="0" applyBorder="1" applyAlignment="1">
      <alignment horizontal="left" indent="1"/>
    </xf>
    <xf numFmtId="0" fontId="3" fillId="3" borderId="3" xfId="0" applyFont="1" applyFill="1" applyBorder="1" applyAlignment="1">
      <alignment horizontal="left"/>
    </xf>
    <xf numFmtId="0" fontId="2" fillId="0" borderId="7" xfId="0" applyFont="1" applyBorder="1" applyAlignment="1">
      <alignment horizontal="left"/>
    </xf>
    <xf numFmtId="0" fontId="3" fillId="2" borderId="1" xfId="0" applyFont="1" applyFill="1" applyBorder="1" applyAlignment="1">
      <alignment horizontal="center" wrapText="1"/>
    </xf>
    <xf numFmtId="0" fontId="3" fillId="3" borderId="2" xfId="0" applyFont="1" applyFill="1" applyBorder="1" applyAlignment="1">
      <alignment horizontal="center"/>
    </xf>
    <xf numFmtId="164" fontId="3" fillId="3" borderId="2" xfId="1" applyNumberFormat="1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164" fontId="0" fillId="0" borderId="4" xfId="1" applyNumberFormat="1" applyFont="1" applyBorder="1" applyAlignment="1">
      <alignment horizontal="center"/>
    </xf>
    <xf numFmtId="0" fontId="0" fillId="0" borderId="6" xfId="0" applyBorder="1" applyAlignment="1">
      <alignment horizontal="center"/>
    </xf>
    <xf numFmtId="164" fontId="0" fillId="0" borderId="6" xfId="1" applyNumberFormat="1" applyFont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164" fontId="3" fillId="3" borderId="4" xfId="1" applyNumberFormat="1" applyFont="1" applyFill="1" applyBorder="1" applyAlignment="1">
      <alignment horizontal="center"/>
    </xf>
    <xf numFmtId="0" fontId="2" fillId="0" borderId="8" xfId="0" applyFont="1" applyBorder="1" applyAlignment="1">
      <alignment horizontal="center"/>
    </xf>
    <xf numFmtId="164" fontId="2" fillId="0" borderId="8" xfId="1" applyNumberFormat="1" applyFont="1" applyBorder="1" applyAlignment="1">
      <alignment horizontal="center"/>
    </xf>
    <xf numFmtId="0" fontId="3" fillId="2" borderId="1" xfId="0" applyFont="1" applyFill="1" applyBorder="1" applyAlignment="1">
      <alignment wrapText="1"/>
    </xf>
    <xf numFmtId="0" fontId="0" fillId="0" borderId="0" xfId="0" applyAlignment="1">
      <alignment horizontal="center" vertical="center"/>
    </xf>
    <xf numFmtId="0" fontId="3" fillId="2" borderId="9" xfId="0" applyFont="1" applyFill="1" applyBorder="1"/>
    <xf numFmtId="0" fontId="3" fillId="2" borderId="9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 wrapText="1"/>
    </xf>
    <xf numFmtId="0" fontId="0" fillId="0" borderId="9" xfId="0" applyBorder="1" applyAlignment="1">
      <alignment horizontal="left"/>
    </xf>
    <xf numFmtId="0" fontId="0" fillId="0" borderId="9" xfId="0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4" borderId="9" xfId="0" applyFont="1" applyFill="1" applyBorder="1" applyAlignment="1">
      <alignment horizontal="center"/>
    </xf>
    <xf numFmtId="0" fontId="5" fillId="0" borderId="0" xfId="0" applyFont="1" applyAlignment="1">
      <alignment horizontal="left"/>
    </xf>
    <xf numFmtId="0" fontId="0" fillId="0" borderId="0" xfId="0" applyFill="1" applyBorder="1" applyAlignment="1">
      <alignment horizontal="left" indent="1"/>
    </xf>
    <xf numFmtId="0" fontId="6" fillId="0" borderId="0" xfId="0" applyFont="1" applyFill="1" applyBorder="1" applyAlignment="1">
      <alignment horizontal="left" indent="1"/>
    </xf>
    <xf numFmtId="0" fontId="7" fillId="5" borderId="11" xfId="0" applyFont="1" applyFill="1" applyBorder="1" applyAlignment="1">
      <alignment vertical="center" wrapText="1"/>
    </xf>
    <xf numFmtId="0" fontId="7" fillId="6" borderId="11" xfId="0" applyFont="1" applyFill="1" applyBorder="1" applyAlignment="1">
      <alignment vertical="center" wrapText="1"/>
    </xf>
    <xf numFmtId="164" fontId="2" fillId="0" borderId="9" xfId="1" applyNumberFormat="1" applyFont="1" applyFill="1" applyBorder="1" applyAlignment="1">
      <alignment horizontal="center"/>
    </xf>
    <xf numFmtId="0" fontId="0" fillId="0" borderId="9" xfId="0" applyBorder="1" applyAlignment="1">
      <alignment horizontal="left" indent="1"/>
    </xf>
    <xf numFmtId="0" fontId="3" fillId="7" borderId="9" xfId="0" applyFont="1" applyFill="1" applyBorder="1" applyAlignment="1">
      <alignment horizontal="center"/>
    </xf>
    <xf numFmtId="0" fontId="3" fillId="7" borderId="9" xfId="0" applyFont="1" applyFill="1" applyBorder="1" applyAlignment="1">
      <alignment horizontal="left"/>
    </xf>
    <xf numFmtId="0" fontId="3" fillId="8" borderId="9" xfId="0" applyFont="1" applyFill="1" applyBorder="1" applyAlignment="1">
      <alignment horizontal="center"/>
    </xf>
    <xf numFmtId="0" fontId="3" fillId="8" borderId="9" xfId="0" applyFont="1" applyFill="1" applyBorder="1"/>
    <xf numFmtId="14" fontId="0" fillId="0" borderId="0" xfId="0" applyNumberFormat="1" applyAlignment="1">
      <alignment horizontal="center"/>
    </xf>
    <xf numFmtId="0" fontId="2" fillId="9" borderId="9" xfId="0" applyFont="1" applyFill="1" applyBorder="1" applyAlignment="1">
      <alignment horizontal="left"/>
    </xf>
    <xf numFmtId="0" fontId="2" fillId="11" borderId="9" xfId="0" applyFont="1" applyFill="1" applyBorder="1" applyAlignment="1">
      <alignment horizontal="left"/>
    </xf>
    <xf numFmtId="0" fontId="2" fillId="11" borderId="9" xfId="0" applyFont="1" applyFill="1" applyBorder="1" applyAlignment="1">
      <alignment horizontal="center"/>
    </xf>
    <xf numFmtId="0" fontId="0" fillId="11" borderId="9" xfId="0" applyFill="1" applyBorder="1" applyAlignment="1">
      <alignment horizontal="center"/>
    </xf>
    <xf numFmtId="0" fontId="7" fillId="10" borderId="11" xfId="0" applyFont="1" applyFill="1" applyBorder="1" applyAlignment="1">
      <alignment vertical="center" wrapText="1"/>
    </xf>
    <xf numFmtId="0" fontId="8" fillId="12" borderId="10" xfId="0" applyFont="1" applyFill="1" applyBorder="1" applyAlignment="1">
      <alignment vertical="center" wrapText="1"/>
    </xf>
    <xf numFmtId="0" fontId="9" fillId="0" borderId="0" xfId="0" applyFont="1"/>
    <xf numFmtId="0" fontId="10" fillId="0" borderId="0" xfId="0" applyFont="1"/>
  </cellXfs>
  <cellStyles count="2">
    <cellStyle name="Normal" xfId="0" builtinId="0"/>
    <cellStyle name="Porcentaje" xfId="1" builtinId="5"/>
  </cellStyles>
  <dxfs count="16">
    <dxf>
      <fill>
        <patternFill>
          <bgColor theme="7" tint="0.79998168889431442"/>
        </patternFill>
      </fill>
    </dxf>
    <dxf>
      <fill>
        <patternFill>
          <bgColor rgb="FFF6D6EB"/>
        </patternFill>
      </fill>
    </dxf>
    <dxf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theme="7" tint="0.79998168889431442"/>
        </patternFill>
      </fill>
    </dxf>
    <dxf>
      <fill>
        <patternFill>
          <bgColor rgb="FFF6D6EB"/>
        </patternFill>
      </fill>
    </dxf>
    <dxf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theme="7" tint="0.79998168889431442"/>
        </patternFill>
      </fill>
    </dxf>
    <dxf>
      <fill>
        <patternFill>
          <bgColor rgb="FFF6D6EB"/>
        </patternFill>
      </fill>
    </dxf>
    <dxf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C000"/>
        </patternFill>
      </fill>
    </dxf>
    <dxf>
      <fill>
        <patternFill>
          <bgColor rgb="FFF6D6EB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colors>
    <mruColors>
      <color rgb="FFFFCCFF"/>
      <color rgb="FFF6D6EB"/>
      <color rgb="FFFFFFCC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4.xml"/><Relationship Id="rId5" Type="http://schemas.openxmlformats.org/officeDocument/2006/relationships/chartsheet" Target="chartsheets/sheet2.xml"/><Relationship Id="rId10" Type="http://schemas.openxmlformats.org/officeDocument/2006/relationships/calcChain" Target="calcChain.xml"/><Relationship Id="rId4" Type="http://schemas.openxmlformats.org/officeDocument/2006/relationships/chartsheet" Target="chartsheets/sheet1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PE" sz="1800">
                <a:solidFill>
                  <a:schemeClr val="tx1"/>
                </a:solidFill>
              </a:rPr>
              <a:t>ANEMIA</a:t>
            </a:r>
            <a:r>
              <a:rPr lang="es-PE" sz="1800" baseline="0">
                <a:solidFill>
                  <a:schemeClr val="tx1"/>
                </a:solidFill>
              </a:rPr>
              <a:t> EN NIÑOS DE 6 A 35 MESES POR DISTRITOS</a:t>
            </a:r>
          </a:p>
          <a:p>
            <a:pPr>
              <a:defRPr sz="1800">
                <a:solidFill>
                  <a:schemeClr val="tx1"/>
                </a:solidFill>
              </a:defRPr>
            </a:pPr>
            <a:r>
              <a:rPr lang="es-PE" sz="1800" baseline="0">
                <a:solidFill>
                  <a:schemeClr val="tx1"/>
                </a:solidFill>
              </a:rPr>
              <a:t>ENERO A AGOSTO 2024</a:t>
            </a:r>
            <a:endParaRPr lang="es-PE" sz="1800">
              <a:solidFill>
                <a:schemeClr val="tx1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'6_35M'!$B$31</c:f>
              <c:strCache>
                <c:ptCount val="1"/>
                <c:pt idx="0">
                  <c:v>EVALUADOS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CE75-48C9-9182-540957A5313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'6_35M'!$A$32:$A$38</c:f>
              <c:strCache>
                <c:ptCount val="7"/>
                <c:pt idx="0">
                  <c:v>MOLLENDO</c:v>
                </c:pt>
                <c:pt idx="1">
                  <c:v>COCACHACRA</c:v>
                </c:pt>
                <c:pt idx="2">
                  <c:v>DEÁN VALDIVIA</c:v>
                </c:pt>
                <c:pt idx="3">
                  <c:v>ISLAY</c:v>
                </c:pt>
                <c:pt idx="4">
                  <c:v>MEJÍA</c:v>
                </c:pt>
                <c:pt idx="5">
                  <c:v>PUNTA DE BOMBÓN</c:v>
                </c:pt>
                <c:pt idx="6">
                  <c:v>RED ISLAY</c:v>
                </c:pt>
              </c:strCache>
            </c:strRef>
          </c:cat>
          <c:val>
            <c:numRef>
              <c:f>'6_35M'!$B$32:$B$38</c:f>
              <c:numCache>
                <c:formatCode>General</c:formatCode>
                <c:ptCount val="7"/>
                <c:pt idx="0">
                  <c:v>334</c:v>
                </c:pt>
                <c:pt idx="1">
                  <c:v>179</c:v>
                </c:pt>
                <c:pt idx="2">
                  <c:v>194</c:v>
                </c:pt>
                <c:pt idx="3">
                  <c:v>176</c:v>
                </c:pt>
                <c:pt idx="4">
                  <c:v>23</c:v>
                </c:pt>
                <c:pt idx="5">
                  <c:v>156</c:v>
                </c:pt>
                <c:pt idx="6">
                  <c:v>1062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A3-4A81-A250-1039E2C80475}"/>
            </c:ext>
          </c:extLst>
        </c:ser>
        <c:ser>
          <c:idx val="1"/>
          <c:order val="1"/>
          <c:tx>
            <c:strRef>
              <c:f>'6_35M'!$F$31</c:f>
              <c:strCache>
                <c:ptCount val="1"/>
                <c:pt idx="0">
                  <c:v>TOTAL ANEMIAS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  <a:effectLst/>
          </c:spPr>
          <c:invertIfNegative val="0"/>
          <c:dLbls>
            <c:dLbl>
              <c:idx val="4"/>
              <c:layout>
                <c:manualLayout>
                  <c:x val="2.5942414934574155E-2"/>
                  <c:y val="-1.882673996631940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E75-48C9-9182-540957A5313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'6_35M'!$A$32:$A$38</c:f>
              <c:strCache>
                <c:ptCount val="7"/>
                <c:pt idx="0">
                  <c:v>MOLLENDO</c:v>
                </c:pt>
                <c:pt idx="1">
                  <c:v>COCACHACRA</c:v>
                </c:pt>
                <c:pt idx="2">
                  <c:v>DEÁN VALDIVIA</c:v>
                </c:pt>
                <c:pt idx="3">
                  <c:v>ISLAY</c:v>
                </c:pt>
                <c:pt idx="4">
                  <c:v>MEJÍA</c:v>
                </c:pt>
                <c:pt idx="5">
                  <c:v>PUNTA DE BOMBÓN</c:v>
                </c:pt>
                <c:pt idx="6">
                  <c:v>RED ISLAY</c:v>
                </c:pt>
              </c:strCache>
            </c:strRef>
          </c:cat>
          <c:val>
            <c:numRef>
              <c:f>'6_35M'!$F$32:$F$38</c:f>
              <c:numCache>
                <c:formatCode>General</c:formatCode>
                <c:ptCount val="7"/>
                <c:pt idx="0">
                  <c:v>32</c:v>
                </c:pt>
                <c:pt idx="1">
                  <c:v>39</c:v>
                </c:pt>
                <c:pt idx="2">
                  <c:v>24</c:v>
                </c:pt>
                <c:pt idx="3">
                  <c:v>4</c:v>
                </c:pt>
                <c:pt idx="4">
                  <c:v>2</c:v>
                </c:pt>
                <c:pt idx="5">
                  <c:v>19</c:v>
                </c:pt>
                <c:pt idx="6">
                  <c:v>120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A3-4A81-A250-1039E2C80475}"/>
            </c:ext>
          </c:extLst>
        </c:ser>
        <c:ser>
          <c:idx val="2"/>
          <c:order val="2"/>
          <c:tx>
            <c:strRef>
              <c:f>'6_35M'!$G$31</c:f>
              <c:strCache>
                <c:ptCount val="1"/>
                <c:pt idx="0">
                  <c:v>% ANEMIA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dLbl>
              <c:idx val="4"/>
              <c:layout>
                <c:manualLayout>
                  <c:x val="1.3653902597144292E-3"/>
                  <c:y val="-5.905946680300542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E75-48C9-9182-540957A5313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'6_35M'!$A$32:$A$38</c:f>
              <c:strCache>
                <c:ptCount val="7"/>
                <c:pt idx="0">
                  <c:v>MOLLENDO</c:v>
                </c:pt>
                <c:pt idx="1">
                  <c:v>COCACHACRA</c:v>
                </c:pt>
                <c:pt idx="2">
                  <c:v>DEÁN VALDIVIA</c:v>
                </c:pt>
                <c:pt idx="3">
                  <c:v>ISLAY</c:v>
                </c:pt>
                <c:pt idx="4">
                  <c:v>MEJÍA</c:v>
                </c:pt>
                <c:pt idx="5">
                  <c:v>PUNTA DE BOMBÓN</c:v>
                </c:pt>
                <c:pt idx="6">
                  <c:v>RED ISLAY</c:v>
                </c:pt>
              </c:strCache>
            </c:strRef>
          </c:cat>
          <c:val>
            <c:numRef>
              <c:f>'6_35M'!$G$32:$G$38</c:f>
              <c:numCache>
                <c:formatCode>0.0%</c:formatCode>
                <c:ptCount val="7"/>
                <c:pt idx="0">
                  <c:v>9.580838323353294E-2</c:v>
                </c:pt>
                <c:pt idx="1">
                  <c:v>0.21787709497206703</c:v>
                </c:pt>
                <c:pt idx="2">
                  <c:v>0.12371134020618557</c:v>
                </c:pt>
                <c:pt idx="3">
                  <c:v>2.2727272727272728E-2</c:v>
                </c:pt>
                <c:pt idx="4">
                  <c:v>8.6956521739130432E-2</c:v>
                </c:pt>
                <c:pt idx="5">
                  <c:v>0.12179487179487179</c:v>
                </c:pt>
                <c:pt idx="6">
                  <c:v>0.11299435028248588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FA3-4A81-A250-1039E2C80475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379664079"/>
        <c:axId val="1379663663"/>
      </c:barChart>
      <c:catAx>
        <c:axId val="13796640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1379663663"/>
        <c:crosses val="autoZero"/>
        <c:auto val="1"/>
        <c:lblAlgn val="ctr"/>
        <c:lblOffset val="100"/>
        <c:noMultiLvlLbl val="0"/>
      </c:catAx>
      <c:valAx>
        <c:axId val="13796636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1379664079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PE" sz="1800" b="1">
                <a:solidFill>
                  <a:schemeClr val="tx1"/>
                </a:solidFill>
              </a:rPr>
              <a:t>PORCENTAJE DE ANEMIA EN NIÑOS POR DISTRITOS </a:t>
            </a:r>
          </a:p>
          <a:p>
            <a:pPr>
              <a:defRPr sz="1800" b="1">
                <a:solidFill>
                  <a:schemeClr val="tx1"/>
                </a:solidFill>
              </a:defRPr>
            </a:pPr>
            <a:r>
              <a:rPr lang="es-PE" sz="1800" b="1">
                <a:solidFill>
                  <a:schemeClr val="tx1"/>
                </a:solidFill>
              </a:rPr>
              <a:t>ENERO A AGOSTO 2024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>
        <c:manualLayout>
          <c:layoutTarget val="inner"/>
          <c:xMode val="edge"/>
          <c:yMode val="edge"/>
          <c:x val="6.3359207869699327E-2"/>
          <c:y val="0.17672164217184988"/>
          <c:w val="0.92931334683198763"/>
          <c:h val="0.7170544356311155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Hoja2!$C$4</c:f>
              <c:strCache>
                <c:ptCount val="1"/>
                <c:pt idx="0">
                  <c:v>6-35MESES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Hoja2!$B$5:$B$11</c:f>
              <c:strCache>
                <c:ptCount val="7"/>
                <c:pt idx="0">
                  <c:v>MOLLENDO</c:v>
                </c:pt>
                <c:pt idx="1">
                  <c:v>COCACHACRA</c:v>
                </c:pt>
                <c:pt idx="2">
                  <c:v>DEÁN VALDIVIA</c:v>
                </c:pt>
                <c:pt idx="3">
                  <c:v>ISLAY</c:v>
                </c:pt>
                <c:pt idx="4">
                  <c:v>MEJÍA</c:v>
                </c:pt>
                <c:pt idx="5">
                  <c:v>PUNTA DE BOMBÓN</c:v>
                </c:pt>
                <c:pt idx="6">
                  <c:v>TOTAL RED ISLAY</c:v>
                </c:pt>
              </c:strCache>
            </c:strRef>
          </c:cat>
          <c:val>
            <c:numRef>
              <c:f>Hoja2!$C$5:$C$11</c:f>
              <c:numCache>
                <c:formatCode>0.0%</c:formatCode>
                <c:ptCount val="7"/>
                <c:pt idx="0">
                  <c:v>9.580838323353294E-2</c:v>
                </c:pt>
                <c:pt idx="1">
                  <c:v>0.21787709497206703</c:v>
                </c:pt>
                <c:pt idx="2">
                  <c:v>0.12371134020618557</c:v>
                </c:pt>
                <c:pt idx="3">
                  <c:v>2.2727272727272728E-2</c:v>
                </c:pt>
                <c:pt idx="4">
                  <c:v>8.6956521739130432E-2</c:v>
                </c:pt>
                <c:pt idx="5">
                  <c:v>0.12179487179487179</c:v>
                </c:pt>
                <c:pt idx="6">
                  <c:v>0.11299435028248588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9D-4DD9-B1ED-3300B58C9CDC}"/>
            </c:ext>
          </c:extLst>
        </c:ser>
        <c:ser>
          <c:idx val="1"/>
          <c:order val="1"/>
          <c:tx>
            <c:strRef>
              <c:f>Hoja2!$D$4</c:f>
              <c:strCache>
                <c:ptCount val="1"/>
                <c:pt idx="0">
                  <c:v>&lt;5 AÑOS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Hoja2!$B$5:$B$11</c:f>
              <c:strCache>
                <c:ptCount val="7"/>
                <c:pt idx="0">
                  <c:v>MOLLENDO</c:v>
                </c:pt>
                <c:pt idx="1">
                  <c:v>COCACHACRA</c:v>
                </c:pt>
                <c:pt idx="2">
                  <c:v>DEÁN VALDIVIA</c:v>
                </c:pt>
                <c:pt idx="3">
                  <c:v>ISLAY</c:v>
                </c:pt>
                <c:pt idx="4">
                  <c:v>MEJÍA</c:v>
                </c:pt>
                <c:pt idx="5">
                  <c:v>PUNTA DE BOMBÓN</c:v>
                </c:pt>
                <c:pt idx="6">
                  <c:v>TOTAL RED ISLAY</c:v>
                </c:pt>
              </c:strCache>
            </c:strRef>
          </c:cat>
          <c:val>
            <c:numRef>
              <c:f>Hoja2!$D$5:$D$11</c:f>
              <c:numCache>
                <c:formatCode>0.0%</c:formatCode>
                <c:ptCount val="7"/>
                <c:pt idx="0">
                  <c:v>6.6777963272120197E-2</c:v>
                </c:pt>
                <c:pt idx="1">
                  <c:v>0.20209059233449478</c:v>
                </c:pt>
                <c:pt idx="2">
                  <c:v>0.11641791044776119</c:v>
                </c:pt>
                <c:pt idx="3">
                  <c:v>1.9011406844106463E-2</c:v>
                </c:pt>
                <c:pt idx="4">
                  <c:v>0.125</c:v>
                </c:pt>
                <c:pt idx="5">
                  <c:v>0.11428571428571428</c:v>
                </c:pt>
                <c:pt idx="6">
                  <c:v>9.8737083811710674E-2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29D-4DD9-B1ED-3300B58C9C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20207935"/>
        <c:axId val="2120207519"/>
      </c:barChart>
      <c:catAx>
        <c:axId val="21202079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2120207519"/>
        <c:crosses val="autoZero"/>
        <c:auto val="1"/>
        <c:lblAlgn val="ctr"/>
        <c:lblOffset val="100"/>
        <c:noMultiLvlLbl val="0"/>
      </c:catAx>
      <c:valAx>
        <c:axId val="21202075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2120207935"/>
        <c:crosses val="autoZero"/>
        <c:crossBetween val="between"/>
      </c:valAx>
      <c:spPr>
        <a:solidFill>
          <a:srgbClr val="FFFFCC"/>
        </a:solidFill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02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2BC4EAEA-E5DE-4F88-B369-9828573D02A9}">
  <sheetPr codeName="Gráfico5"/>
  <sheetViews>
    <sheetView zoomScale="115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500-000000000000}">
  <sheetPr codeName="Gráfico4"/>
  <sheetViews>
    <sheetView workbookViewId="0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1370" cy="6071152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EA8CEC0-87B2-49BF-A302-70AB62C8F5DE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1"/>
  <dimension ref="A1:G45"/>
  <sheetViews>
    <sheetView showGridLines="0" topLeftCell="A13" zoomScale="115" zoomScaleNormal="115" workbookViewId="0">
      <selection activeCell="G32" sqref="G32:G38"/>
    </sheetView>
  </sheetViews>
  <sheetFormatPr baseColWidth="10" defaultRowHeight="15" x14ac:dyDescent="0.25"/>
  <cols>
    <col min="1" max="1" width="35.7109375" customWidth="1"/>
    <col min="2" max="7" width="11.42578125" style="2"/>
  </cols>
  <sheetData>
    <row r="1" spans="1:7" ht="18.75" x14ac:dyDescent="0.3">
      <c r="A1" s="1" t="s">
        <v>52</v>
      </c>
    </row>
    <row r="2" spans="1:7" ht="18.75" x14ac:dyDescent="0.3">
      <c r="A2" s="1" t="s">
        <v>3</v>
      </c>
    </row>
    <row r="5" spans="1:7" ht="30" x14ac:dyDescent="0.25">
      <c r="A5" s="19" t="s">
        <v>12</v>
      </c>
      <c r="B5" s="8" t="s">
        <v>6</v>
      </c>
      <c r="C5" s="8" t="s">
        <v>0</v>
      </c>
      <c r="D5" s="8" t="s">
        <v>1</v>
      </c>
      <c r="E5" s="8" t="s">
        <v>2</v>
      </c>
      <c r="F5" s="8" t="s">
        <v>4</v>
      </c>
      <c r="G5" s="8" t="s">
        <v>5</v>
      </c>
    </row>
    <row r="6" spans="1:7" x14ac:dyDescent="0.25">
      <c r="A6" s="3" t="s">
        <v>13</v>
      </c>
      <c r="B6" s="9">
        <v>533</v>
      </c>
      <c r="C6" s="9">
        <v>34</v>
      </c>
      <c r="D6" s="9">
        <v>4</v>
      </c>
      <c r="E6" s="9">
        <v>0</v>
      </c>
      <c r="F6" s="9">
        <f>C6+D6+E6</f>
        <v>38</v>
      </c>
      <c r="G6" s="10">
        <f>F6/B6</f>
        <v>7.1294559099437146E-2</v>
      </c>
    </row>
    <row r="7" spans="1:7" x14ac:dyDescent="0.25">
      <c r="A7" s="4" t="s">
        <v>18</v>
      </c>
      <c r="B7" s="11">
        <v>249</v>
      </c>
      <c r="C7" s="11">
        <v>23</v>
      </c>
      <c r="D7" s="11">
        <v>2</v>
      </c>
      <c r="E7" s="11">
        <v>0</v>
      </c>
      <c r="F7" s="11">
        <f t="shared" ref="F7:F21" si="0">C7+D7+E7</f>
        <v>25</v>
      </c>
      <c r="G7" s="12">
        <f t="shared" ref="G7:G21" si="1">F7/B7</f>
        <v>0.10040160642570281</v>
      </c>
    </row>
    <row r="8" spans="1:7" x14ac:dyDescent="0.25">
      <c r="A8" s="5" t="s">
        <v>19</v>
      </c>
      <c r="B8" s="13">
        <v>176</v>
      </c>
      <c r="C8" s="13">
        <v>3</v>
      </c>
      <c r="D8" s="13">
        <v>1</v>
      </c>
      <c r="E8" s="13">
        <v>0</v>
      </c>
      <c r="F8" s="13">
        <f t="shared" si="0"/>
        <v>4</v>
      </c>
      <c r="G8" s="14">
        <f t="shared" si="1"/>
        <v>2.2727272727272728E-2</v>
      </c>
    </row>
    <row r="9" spans="1:7" x14ac:dyDescent="0.25">
      <c r="A9" s="4" t="s">
        <v>23</v>
      </c>
      <c r="B9" s="11">
        <v>23</v>
      </c>
      <c r="C9" s="11">
        <v>2</v>
      </c>
      <c r="D9" s="11">
        <v>0</v>
      </c>
      <c r="E9" s="11">
        <v>0</v>
      </c>
      <c r="F9" s="11">
        <f t="shared" si="0"/>
        <v>2</v>
      </c>
      <c r="G9" s="12">
        <f t="shared" si="1"/>
        <v>8.6956521739130432E-2</v>
      </c>
    </row>
    <row r="10" spans="1:7" x14ac:dyDescent="0.25">
      <c r="A10" s="5" t="s">
        <v>24</v>
      </c>
      <c r="B10" s="13">
        <v>85</v>
      </c>
      <c r="C10" s="13">
        <v>6</v>
      </c>
      <c r="D10" s="13">
        <v>1</v>
      </c>
      <c r="E10" s="13">
        <v>0</v>
      </c>
      <c r="F10" s="13">
        <f t="shared" si="0"/>
        <v>7</v>
      </c>
      <c r="G10" s="14">
        <f t="shared" si="1"/>
        <v>8.2352941176470587E-2</v>
      </c>
    </row>
    <row r="11" spans="1:7" x14ac:dyDescent="0.25">
      <c r="A11" s="6" t="s">
        <v>9</v>
      </c>
      <c r="B11" s="9">
        <v>179</v>
      </c>
      <c r="C11" s="9">
        <v>35</v>
      </c>
      <c r="D11" s="9">
        <v>4</v>
      </c>
      <c r="E11" s="9">
        <v>0</v>
      </c>
      <c r="F11" s="15">
        <f t="shared" si="0"/>
        <v>39</v>
      </c>
      <c r="G11" s="16">
        <f t="shared" si="1"/>
        <v>0.21787709497206703</v>
      </c>
    </row>
    <row r="12" spans="1:7" x14ac:dyDescent="0.25">
      <c r="A12" s="5" t="s">
        <v>20</v>
      </c>
      <c r="B12" s="13">
        <v>159</v>
      </c>
      <c r="C12" s="13">
        <v>30</v>
      </c>
      <c r="D12" s="13">
        <v>4</v>
      </c>
      <c r="E12" s="13">
        <v>0</v>
      </c>
      <c r="F12" s="13">
        <f t="shared" si="0"/>
        <v>34</v>
      </c>
      <c r="G12" s="14">
        <f t="shared" si="1"/>
        <v>0.21383647798742139</v>
      </c>
    </row>
    <row r="13" spans="1:7" x14ac:dyDescent="0.25">
      <c r="A13" s="4" t="s">
        <v>25</v>
      </c>
      <c r="B13" s="11">
        <v>12</v>
      </c>
      <c r="C13" s="11">
        <v>4</v>
      </c>
      <c r="D13" s="11">
        <v>0</v>
      </c>
      <c r="E13" s="11">
        <v>0</v>
      </c>
      <c r="F13" s="11">
        <f t="shared" si="0"/>
        <v>4</v>
      </c>
      <c r="G13" s="12">
        <f t="shared" si="1"/>
        <v>0.33333333333333331</v>
      </c>
    </row>
    <row r="14" spans="1:7" x14ac:dyDescent="0.25">
      <c r="A14" s="5" t="s">
        <v>26</v>
      </c>
      <c r="B14" s="13">
        <v>4</v>
      </c>
      <c r="C14" s="13">
        <v>0</v>
      </c>
      <c r="D14" s="13">
        <v>0</v>
      </c>
      <c r="E14" s="13">
        <v>0</v>
      </c>
      <c r="F14" s="13">
        <f t="shared" si="0"/>
        <v>0</v>
      </c>
      <c r="G14" s="14">
        <f t="shared" si="1"/>
        <v>0</v>
      </c>
    </row>
    <row r="15" spans="1:7" x14ac:dyDescent="0.25">
      <c r="A15" s="4" t="s">
        <v>27</v>
      </c>
      <c r="B15" s="11">
        <v>4</v>
      </c>
      <c r="C15" s="11">
        <v>1</v>
      </c>
      <c r="D15" s="11">
        <v>0</v>
      </c>
      <c r="E15" s="11">
        <v>0</v>
      </c>
      <c r="F15" s="11">
        <f t="shared" si="0"/>
        <v>1</v>
      </c>
      <c r="G15" s="12">
        <f t="shared" si="1"/>
        <v>0.25</v>
      </c>
    </row>
    <row r="16" spans="1:7" x14ac:dyDescent="0.25">
      <c r="A16" s="3" t="s">
        <v>14</v>
      </c>
      <c r="B16" s="9">
        <v>350</v>
      </c>
      <c r="C16" s="9">
        <v>37</v>
      </c>
      <c r="D16" s="9">
        <v>6</v>
      </c>
      <c r="E16" s="9">
        <v>0</v>
      </c>
      <c r="F16" s="9">
        <f t="shared" si="0"/>
        <v>43</v>
      </c>
      <c r="G16" s="10">
        <f t="shared" si="1"/>
        <v>0.12285714285714286</v>
      </c>
    </row>
    <row r="17" spans="1:7" x14ac:dyDescent="0.25">
      <c r="A17" s="4" t="s">
        <v>21</v>
      </c>
      <c r="B17" s="11">
        <v>107</v>
      </c>
      <c r="C17" s="11">
        <v>12</v>
      </c>
      <c r="D17" s="11">
        <v>3</v>
      </c>
      <c r="E17" s="11">
        <v>0</v>
      </c>
      <c r="F17" s="11">
        <f t="shared" si="0"/>
        <v>15</v>
      </c>
      <c r="G17" s="12">
        <f t="shared" si="1"/>
        <v>0.14018691588785046</v>
      </c>
    </row>
    <row r="18" spans="1:7" x14ac:dyDescent="0.25">
      <c r="A18" s="5" t="s">
        <v>22</v>
      </c>
      <c r="B18" s="13">
        <v>156</v>
      </c>
      <c r="C18" s="13">
        <v>18</v>
      </c>
      <c r="D18" s="13">
        <v>1</v>
      </c>
      <c r="E18" s="13">
        <v>0</v>
      </c>
      <c r="F18" s="13">
        <f t="shared" si="0"/>
        <v>19</v>
      </c>
      <c r="G18" s="14">
        <f t="shared" si="1"/>
        <v>0.12179487179487179</v>
      </c>
    </row>
    <row r="19" spans="1:7" x14ac:dyDescent="0.25">
      <c r="A19" s="4" t="s">
        <v>28</v>
      </c>
      <c r="B19" s="11">
        <v>43</v>
      </c>
      <c r="C19" s="11">
        <v>3</v>
      </c>
      <c r="D19" s="11">
        <v>1</v>
      </c>
      <c r="E19" s="11">
        <v>0</v>
      </c>
      <c r="F19" s="11">
        <f t="shared" si="0"/>
        <v>4</v>
      </c>
      <c r="G19" s="12">
        <f t="shared" si="1"/>
        <v>9.3023255813953487E-2</v>
      </c>
    </row>
    <row r="20" spans="1:7" ht="15.75" thickBot="1" x14ac:dyDescent="0.3">
      <c r="A20" s="5" t="s">
        <v>29</v>
      </c>
      <c r="B20" s="13">
        <v>44</v>
      </c>
      <c r="C20" s="13">
        <v>4</v>
      </c>
      <c r="D20" s="13">
        <v>1</v>
      </c>
      <c r="E20" s="13">
        <v>0</v>
      </c>
      <c r="F20" s="13">
        <f t="shared" si="0"/>
        <v>5</v>
      </c>
      <c r="G20" s="14">
        <f t="shared" si="1"/>
        <v>0.11363636363636363</v>
      </c>
    </row>
    <row r="21" spans="1:7" ht="15.75" thickTop="1" x14ac:dyDescent="0.25">
      <c r="A21" s="7" t="s">
        <v>30</v>
      </c>
      <c r="B21" s="17">
        <v>1062</v>
      </c>
      <c r="C21" s="17">
        <v>106</v>
      </c>
      <c r="D21" s="17">
        <v>14</v>
      </c>
      <c r="E21" s="17">
        <v>0</v>
      </c>
      <c r="F21" s="17">
        <f t="shared" si="0"/>
        <v>120</v>
      </c>
      <c r="G21" s="18">
        <f t="shared" si="1"/>
        <v>0.11299435028248588</v>
      </c>
    </row>
    <row r="22" spans="1:7" x14ac:dyDescent="0.25">
      <c r="A22" s="30" t="s">
        <v>8</v>
      </c>
    </row>
    <row r="29" spans="1:7" ht="18.75" x14ac:dyDescent="0.3">
      <c r="A29" s="1" t="s">
        <v>34</v>
      </c>
      <c r="B29" s="20"/>
      <c r="C29" s="20"/>
      <c r="D29" s="20"/>
      <c r="E29" s="20"/>
      <c r="F29" s="20"/>
      <c r="G29" s="20"/>
    </row>
    <row r="30" spans="1:7" x14ac:dyDescent="0.25">
      <c r="B30" s="20"/>
      <c r="C30" s="20"/>
      <c r="D30" s="20"/>
      <c r="E30" s="20"/>
      <c r="F30" s="20"/>
      <c r="G30" s="20"/>
    </row>
    <row r="31" spans="1:7" ht="30" x14ac:dyDescent="0.25">
      <c r="A31" s="21" t="s">
        <v>11</v>
      </c>
      <c r="B31" s="22" t="s">
        <v>6</v>
      </c>
      <c r="C31" s="22" t="s">
        <v>0</v>
      </c>
      <c r="D31" s="22" t="s">
        <v>1</v>
      </c>
      <c r="E31" s="22" t="s">
        <v>2</v>
      </c>
      <c r="F31" s="23" t="s">
        <v>4</v>
      </c>
      <c r="G31" s="22" t="s">
        <v>5</v>
      </c>
    </row>
    <row r="32" spans="1:7" x14ac:dyDescent="0.25">
      <c r="A32" s="24" t="s">
        <v>10</v>
      </c>
      <c r="B32" s="25">
        <f>+B7+B10</f>
        <v>334</v>
      </c>
      <c r="C32" s="25">
        <f t="shared" ref="C32:E32" si="2">+C7+C10</f>
        <v>29</v>
      </c>
      <c r="D32" s="25">
        <f t="shared" si="2"/>
        <v>3</v>
      </c>
      <c r="E32" s="25">
        <f t="shared" si="2"/>
        <v>0</v>
      </c>
      <c r="F32" s="26">
        <f t="shared" ref="F32:F38" si="3">C32+D32+E32</f>
        <v>32</v>
      </c>
      <c r="G32" s="34">
        <f t="shared" ref="G32:G37" si="4">F32/B32</f>
        <v>9.580838323353294E-2</v>
      </c>
    </row>
    <row r="33" spans="1:7" x14ac:dyDescent="0.25">
      <c r="A33" s="24" t="s">
        <v>9</v>
      </c>
      <c r="B33" s="25">
        <f>+B11</f>
        <v>179</v>
      </c>
      <c r="C33" s="25">
        <f t="shared" ref="C33:E33" si="5">+C11</f>
        <v>35</v>
      </c>
      <c r="D33" s="25">
        <f t="shared" si="5"/>
        <v>4</v>
      </c>
      <c r="E33" s="25">
        <f t="shared" si="5"/>
        <v>0</v>
      </c>
      <c r="F33" s="26">
        <f t="shared" si="3"/>
        <v>39</v>
      </c>
      <c r="G33" s="34">
        <f t="shared" si="4"/>
        <v>0.21787709497206703</v>
      </c>
    </row>
    <row r="34" spans="1:7" x14ac:dyDescent="0.25">
      <c r="A34" s="24" t="s">
        <v>15</v>
      </c>
      <c r="B34" s="25">
        <f>+B17+B19+B20</f>
        <v>194</v>
      </c>
      <c r="C34" s="25">
        <f t="shared" ref="C34:E34" si="6">+C17+C19+C20</f>
        <v>19</v>
      </c>
      <c r="D34" s="25">
        <f t="shared" si="6"/>
        <v>5</v>
      </c>
      <c r="E34" s="25">
        <f t="shared" si="6"/>
        <v>0</v>
      </c>
      <c r="F34" s="26">
        <f t="shared" si="3"/>
        <v>24</v>
      </c>
      <c r="G34" s="34">
        <f t="shared" si="4"/>
        <v>0.12371134020618557</v>
      </c>
    </row>
    <row r="35" spans="1:7" x14ac:dyDescent="0.25">
      <c r="A35" s="24" t="s">
        <v>7</v>
      </c>
      <c r="B35" s="25">
        <f>+B8</f>
        <v>176</v>
      </c>
      <c r="C35" s="25">
        <f t="shared" ref="C35:E35" si="7">+C8</f>
        <v>3</v>
      </c>
      <c r="D35" s="25">
        <f t="shared" si="7"/>
        <v>1</v>
      </c>
      <c r="E35" s="25">
        <f t="shared" si="7"/>
        <v>0</v>
      </c>
      <c r="F35" s="26">
        <f t="shared" si="3"/>
        <v>4</v>
      </c>
      <c r="G35" s="34">
        <f t="shared" si="4"/>
        <v>2.2727272727272728E-2</v>
      </c>
    </row>
    <row r="36" spans="1:7" x14ac:dyDescent="0.25">
      <c r="A36" s="24" t="s">
        <v>16</v>
      </c>
      <c r="B36" s="25">
        <f>+B9</f>
        <v>23</v>
      </c>
      <c r="C36" s="25">
        <f t="shared" ref="C36:E36" si="8">+C9</f>
        <v>2</v>
      </c>
      <c r="D36" s="25">
        <f t="shared" si="8"/>
        <v>0</v>
      </c>
      <c r="E36" s="25">
        <f t="shared" si="8"/>
        <v>0</v>
      </c>
      <c r="F36" s="26">
        <f t="shared" si="3"/>
        <v>2</v>
      </c>
      <c r="G36" s="34">
        <f t="shared" si="4"/>
        <v>8.6956521739130432E-2</v>
      </c>
    </row>
    <row r="37" spans="1:7" x14ac:dyDescent="0.25">
      <c r="A37" s="24" t="s">
        <v>17</v>
      </c>
      <c r="B37" s="25">
        <f>+B18</f>
        <v>156</v>
      </c>
      <c r="C37" s="25">
        <f t="shared" ref="C37:E37" si="9">+C18</f>
        <v>18</v>
      </c>
      <c r="D37" s="25">
        <f t="shared" si="9"/>
        <v>1</v>
      </c>
      <c r="E37" s="25">
        <f t="shared" si="9"/>
        <v>0</v>
      </c>
      <c r="F37" s="26">
        <f t="shared" si="3"/>
        <v>19</v>
      </c>
      <c r="G37" s="34">
        <f t="shared" si="4"/>
        <v>0.12179487179487179</v>
      </c>
    </row>
    <row r="38" spans="1:7" x14ac:dyDescent="0.25">
      <c r="A38" s="27" t="str">
        <f>+A21</f>
        <v>RED ISLAY</v>
      </c>
      <c r="B38" s="28">
        <f>SUM(B32:B37)</f>
        <v>1062</v>
      </c>
      <c r="C38" s="28">
        <f>SUM(C32:C37)</f>
        <v>106</v>
      </c>
      <c r="D38" s="28">
        <f>SUM(D32:D37)</f>
        <v>14</v>
      </c>
      <c r="E38" s="28">
        <f>SUM(E32:E37)</f>
        <v>0</v>
      </c>
      <c r="F38" s="28">
        <f t="shared" si="3"/>
        <v>120</v>
      </c>
      <c r="G38" s="34">
        <f>F38/B38</f>
        <v>0.11299435028248588</v>
      </c>
    </row>
    <row r="39" spans="1:7" x14ac:dyDescent="0.25">
      <c r="A39" s="29" t="s">
        <v>8</v>
      </c>
      <c r="B39" s="20"/>
      <c r="C39" s="20"/>
      <c r="D39" s="20"/>
      <c r="E39" s="20"/>
      <c r="F39" s="20"/>
      <c r="G39" s="20"/>
    </row>
    <row r="40" spans="1:7" x14ac:dyDescent="0.25">
      <c r="B40" s="20"/>
      <c r="C40" s="20"/>
      <c r="D40" s="20"/>
      <c r="E40" s="20"/>
      <c r="F40" s="20"/>
      <c r="G40" s="20"/>
    </row>
    <row r="41" spans="1:7" ht="15.75" thickBot="1" x14ac:dyDescent="0.3"/>
    <row r="42" spans="1:7" ht="16.5" thickBot="1" x14ac:dyDescent="0.3">
      <c r="A42" s="46" t="s">
        <v>35</v>
      </c>
    </row>
    <row r="43" spans="1:7" ht="16.5" thickBot="1" x14ac:dyDescent="0.3">
      <c r="A43" s="32" t="s">
        <v>36</v>
      </c>
    </row>
    <row r="44" spans="1:7" ht="32.25" thickBot="1" x14ac:dyDescent="0.3">
      <c r="A44" s="45" t="s">
        <v>37</v>
      </c>
    </row>
    <row r="45" spans="1:7" ht="16.5" thickBot="1" x14ac:dyDescent="0.3">
      <c r="A45" s="33" t="s">
        <v>38</v>
      </c>
    </row>
  </sheetData>
  <conditionalFormatting sqref="G32:G38">
    <cfRule type="cellIs" dxfId="15" priority="4" operator="lessThanOrEqual">
      <formula>0.05</formula>
    </cfRule>
    <cfRule type="cellIs" dxfId="14" priority="3" operator="between">
      <formula>0.05</formula>
      <formula>0.099</formula>
    </cfRule>
    <cfRule type="cellIs" dxfId="13" priority="2" operator="between">
      <formula>0.1</formula>
      <formula>0.149</formula>
    </cfRule>
    <cfRule type="cellIs" dxfId="12" priority="1" operator="greaterThanOrEqual">
      <formula>0.15</formula>
    </cfRule>
  </conditionalFormatting>
  <pageMargins left="0.31496062992125984" right="0.11811023622047245" top="0.55118110236220474" bottom="0.35433070866141736" header="0.31496062992125984" footer="0.31496062992125984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2"/>
  <dimension ref="A1:G45"/>
  <sheetViews>
    <sheetView tabSelected="1" zoomScaleNormal="100" workbookViewId="0">
      <selection activeCell="L32" sqref="L32"/>
    </sheetView>
  </sheetViews>
  <sheetFormatPr baseColWidth="10" defaultRowHeight="15" x14ac:dyDescent="0.25"/>
  <cols>
    <col min="1" max="1" width="35.7109375" customWidth="1"/>
    <col min="2" max="7" width="11.42578125" style="2"/>
  </cols>
  <sheetData>
    <row r="1" spans="1:7" ht="18.75" x14ac:dyDescent="0.3">
      <c r="A1" s="1" t="s">
        <v>53</v>
      </c>
    </row>
    <row r="2" spans="1:7" ht="18.75" x14ac:dyDescent="0.3">
      <c r="A2" s="1" t="s">
        <v>3</v>
      </c>
    </row>
    <row r="5" spans="1:7" ht="30" x14ac:dyDescent="0.25">
      <c r="A5" s="19" t="s">
        <v>12</v>
      </c>
      <c r="B5" s="8" t="s">
        <v>6</v>
      </c>
      <c r="C5" s="8" t="s">
        <v>0</v>
      </c>
      <c r="D5" s="8" t="s">
        <v>1</v>
      </c>
      <c r="E5" s="8" t="s">
        <v>2</v>
      </c>
      <c r="F5" s="8" t="s">
        <v>4</v>
      </c>
      <c r="G5" s="8" t="s">
        <v>5</v>
      </c>
    </row>
    <row r="6" spans="1:7" x14ac:dyDescent="0.25">
      <c r="A6" s="3" t="s">
        <v>13</v>
      </c>
      <c r="B6" s="9">
        <v>910</v>
      </c>
      <c r="C6" s="9">
        <v>44</v>
      </c>
      <c r="D6" s="9">
        <v>7</v>
      </c>
      <c r="E6" s="9">
        <v>0</v>
      </c>
      <c r="F6" s="9">
        <f>C6+D6+E6</f>
        <v>51</v>
      </c>
      <c r="G6" s="10">
        <f>F6/B6</f>
        <v>5.6043956043956046E-2</v>
      </c>
    </row>
    <row r="7" spans="1:7" x14ac:dyDescent="0.25">
      <c r="A7" s="4" t="s">
        <v>18</v>
      </c>
      <c r="B7" s="11">
        <v>442</v>
      </c>
      <c r="C7" s="11">
        <v>27</v>
      </c>
      <c r="D7" s="11">
        <v>3</v>
      </c>
      <c r="E7" s="11">
        <v>0</v>
      </c>
      <c r="F7" s="11">
        <f t="shared" ref="F7:F21" si="0">C7+D7+E7</f>
        <v>30</v>
      </c>
      <c r="G7" s="12">
        <f t="shared" ref="G7:G21" si="1">F7/B7</f>
        <v>6.7873303167420809E-2</v>
      </c>
    </row>
    <row r="8" spans="1:7" x14ac:dyDescent="0.25">
      <c r="A8" s="5" t="s">
        <v>19</v>
      </c>
      <c r="B8" s="13">
        <v>263</v>
      </c>
      <c r="C8" s="13">
        <v>3</v>
      </c>
      <c r="D8" s="13">
        <v>2</v>
      </c>
      <c r="E8" s="13">
        <v>0</v>
      </c>
      <c r="F8" s="13">
        <f t="shared" si="0"/>
        <v>5</v>
      </c>
      <c r="G8" s="14">
        <f t="shared" si="1"/>
        <v>1.9011406844106463E-2</v>
      </c>
    </row>
    <row r="9" spans="1:7" x14ac:dyDescent="0.25">
      <c r="A9" s="4" t="s">
        <v>23</v>
      </c>
      <c r="B9" s="11">
        <v>48</v>
      </c>
      <c r="C9" s="11">
        <v>6</v>
      </c>
      <c r="D9" s="11">
        <v>0</v>
      </c>
      <c r="E9" s="11">
        <v>0</v>
      </c>
      <c r="F9" s="11">
        <f t="shared" si="0"/>
        <v>6</v>
      </c>
      <c r="G9" s="12">
        <f t="shared" si="1"/>
        <v>0.125</v>
      </c>
    </row>
    <row r="10" spans="1:7" x14ac:dyDescent="0.25">
      <c r="A10" s="5" t="s">
        <v>24</v>
      </c>
      <c r="B10" s="13">
        <v>157</v>
      </c>
      <c r="C10" s="13">
        <v>8</v>
      </c>
      <c r="D10" s="13">
        <v>2</v>
      </c>
      <c r="E10" s="13">
        <v>0</v>
      </c>
      <c r="F10" s="13">
        <f t="shared" si="0"/>
        <v>10</v>
      </c>
      <c r="G10" s="14">
        <f t="shared" si="1"/>
        <v>6.3694267515923567E-2</v>
      </c>
    </row>
    <row r="11" spans="1:7" x14ac:dyDescent="0.25">
      <c r="A11" s="6" t="s">
        <v>9</v>
      </c>
      <c r="B11" s="9">
        <v>287</v>
      </c>
      <c r="C11" s="9">
        <v>51</v>
      </c>
      <c r="D11" s="9">
        <v>7</v>
      </c>
      <c r="E11" s="9">
        <v>0</v>
      </c>
      <c r="F11" s="15">
        <f t="shared" si="0"/>
        <v>58</v>
      </c>
      <c r="G11" s="16">
        <f t="shared" si="1"/>
        <v>0.20209059233449478</v>
      </c>
    </row>
    <row r="12" spans="1:7" x14ac:dyDescent="0.25">
      <c r="A12" s="5" t="s">
        <v>20</v>
      </c>
      <c r="B12" s="13">
        <v>253</v>
      </c>
      <c r="C12" s="13">
        <v>44</v>
      </c>
      <c r="D12" s="13">
        <v>7</v>
      </c>
      <c r="E12" s="13">
        <v>0</v>
      </c>
      <c r="F12" s="13">
        <f t="shared" si="0"/>
        <v>51</v>
      </c>
      <c r="G12" s="14">
        <f t="shared" si="1"/>
        <v>0.20158102766798419</v>
      </c>
    </row>
    <row r="13" spans="1:7" x14ac:dyDescent="0.25">
      <c r="A13" s="4" t="s">
        <v>25</v>
      </c>
      <c r="B13" s="11">
        <v>24</v>
      </c>
      <c r="C13" s="11">
        <v>6</v>
      </c>
      <c r="D13" s="11">
        <v>0</v>
      </c>
      <c r="E13" s="11">
        <v>0</v>
      </c>
      <c r="F13" s="11">
        <f t="shared" si="0"/>
        <v>6</v>
      </c>
      <c r="G13" s="12">
        <f t="shared" si="1"/>
        <v>0.25</v>
      </c>
    </row>
    <row r="14" spans="1:7" x14ac:dyDescent="0.25">
      <c r="A14" s="5" t="s">
        <v>26</v>
      </c>
      <c r="B14" s="13">
        <v>5</v>
      </c>
      <c r="C14" s="13">
        <v>0</v>
      </c>
      <c r="D14" s="13">
        <v>0</v>
      </c>
      <c r="E14" s="13">
        <v>0</v>
      </c>
      <c r="F14" s="13">
        <f t="shared" si="0"/>
        <v>0</v>
      </c>
      <c r="G14" s="14">
        <f t="shared" si="1"/>
        <v>0</v>
      </c>
    </row>
    <row r="15" spans="1:7" x14ac:dyDescent="0.25">
      <c r="A15" s="4" t="s">
        <v>27</v>
      </c>
      <c r="B15" s="11">
        <v>5</v>
      </c>
      <c r="C15" s="11">
        <v>1</v>
      </c>
      <c r="D15" s="11">
        <v>0</v>
      </c>
      <c r="E15" s="11">
        <v>0</v>
      </c>
      <c r="F15" s="11">
        <f t="shared" si="0"/>
        <v>1</v>
      </c>
      <c r="G15" s="12">
        <f t="shared" si="1"/>
        <v>0.2</v>
      </c>
    </row>
    <row r="16" spans="1:7" x14ac:dyDescent="0.25">
      <c r="A16" s="3" t="s">
        <v>14</v>
      </c>
      <c r="B16" s="9">
        <v>545</v>
      </c>
      <c r="C16" s="9">
        <v>53</v>
      </c>
      <c r="D16" s="9">
        <v>10</v>
      </c>
      <c r="E16" s="9">
        <v>0</v>
      </c>
      <c r="F16" s="9">
        <f t="shared" si="0"/>
        <v>63</v>
      </c>
      <c r="G16" s="10">
        <f t="shared" si="1"/>
        <v>0.11559633027522936</v>
      </c>
    </row>
    <row r="17" spans="1:7" x14ac:dyDescent="0.25">
      <c r="A17" s="4" t="s">
        <v>21</v>
      </c>
      <c r="B17" s="11">
        <v>169</v>
      </c>
      <c r="C17" s="11">
        <v>21</v>
      </c>
      <c r="D17" s="11">
        <v>6</v>
      </c>
      <c r="E17" s="11">
        <v>0</v>
      </c>
      <c r="F17" s="11">
        <f t="shared" si="0"/>
        <v>27</v>
      </c>
      <c r="G17" s="12">
        <f t="shared" si="1"/>
        <v>0.15976331360946747</v>
      </c>
    </row>
    <row r="18" spans="1:7" x14ac:dyDescent="0.25">
      <c r="A18" s="5" t="s">
        <v>22</v>
      </c>
      <c r="B18" s="13">
        <v>210</v>
      </c>
      <c r="C18" s="13">
        <v>22</v>
      </c>
      <c r="D18" s="13">
        <v>2</v>
      </c>
      <c r="E18" s="13">
        <v>0</v>
      </c>
      <c r="F18" s="13">
        <f t="shared" si="0"/>
        <v>24</v>
      </c>
      <c r="G18" s="14">
        <f t="shared" si="1"/>
        <v>0.11428571428571428</v>
      </c>
    </row>
    <row r="19" spans="1:7" x14ac:dyDescent="0.25">
      <c r="A19" s="4" t="s">
        <v>28</v>
      </c>
      <c r="B19" s="11">
        <v>88</v>
      </c>
      <c r="C19" s="11">
        <v>5</v>
      </c>
      <c r="D19" s="11">
        <v>1</v>
      </c>
      <c r="E19" s="11">
        <v>0</v>
      </c>
      <c r="F19" s="11">
        <f t="shared" si="0"/>
        <v>6</v>
      </c>
      <c r="G19" s="12">
        <f t="shared" si="1"/>
        <v>6.8181818181818177E-2</v>
      </c>
    </row>
    <row r="20" spans="1:7" ht="15.75" thickBot="1" x14ac:dyDescent="0.3">
      <c r="A20" s="5" t="s">
        <v>29</v>
      </c>
      <c r="B20" s="13">
        <v>78</v>
      </c>
      <c r="C20" s="13">
        <v>5</v>
      </c>
      <c r="D20" s="13">
        <v>1</v>
      </c>
      <c r="E20" s="13">
        <v>0</v>
      </c>
      <c r="F20" s="13">
        <f t="shared" si="0"/>
        <v>6</v>
      </c>
      <c r="G20" s="14">
        <f t="shared" si="1"/>
        <v>7.6923076923076927E-2</v>
      </c>
    </row>
    <row r="21" spans="1:7" ht="15.75" thickTop="1" x14ac:dyDescent="0.25">
      <c r="A21" s="7" t="s">
        <v>30</v>
      </c>
      <c r="B21" s="17">
        <v>1742</v>
      </c>
      <c r="C21" s="17">
        <v>148</v>
      </c>
      <c r="D21" s="17">
        <v>24</v>
      </c>
      <c r="E21" s="17">
        <v>0</v>
      </c>
      <c r="F21" s="17">
        <f t="shared" si="0"/>
        <v>172</v>
      </c>
      <c r="G21" s="18">
        <f t="shared" si="1"/>
        <v>9.8737083811710674E-2</v>
      </c>
    </row>
    <row r="22" spans="1:7" x14ac:dyDescent="0.25">
      <c r="A22" s="31" t="s">
        <v>8</v>
      </c>
    </row>
    <row r="24" spans="1:7" x14ac:dyDescent="0.25">
      <c r="F24" s="40"/>
    </row>
    <row r="29" spans="1:7" ht="18.75" x14ac:dyDescent="0.3">
      <c r="A29" s="1" t="s">
        <v>31</v>
      </c>
      <c r="B29" s="20"/>
      <c r="C29" s="20"/>
      <c r="D29" s="20"/>
      <c r="E29" s="20"/>
      <c r="F29" s="20"/>
      <c r="G29" s="20"/>
    </row>
    <row r="30" spans="1:7" x14ac:dyDescent="0.25">
      <c r="B30" s="20"/>
      <c r="C30" s="20"/>
      <c r="D30" s="20"/>
      <c r="E30" s="20"/>
      <c r="F30" s="20"/>
      <c r="G30" s="20"/>
    </row>
    <row r="31" spans="1:7" ht="30" x14ac:dyDescent="0.25">
      <c r="A31" s="21" t="s">
        <v>11</v>
      </c>
      <c r="B31" s="22" t="s">
        <v>6</v>
      </c>
      <c r="C31" s="22" t="s">
        <v>0</v>
      </c>
      <c r="D31" s="22" t="s">
        <v>1</v>
      </c>
      <c r="E31" s="22" t="s">
        <v>2</v>
      </c>
      <c r="F31" s="23" t="s">
        <v>4</v>
      </c>
      <c r="G31" s="22" t="s">
        <v>5</v>
      </c>
    </row>
    <row r="32" spans="1:7" x14ac:dyDescent="0.25">
      <c r="A32" s="24" t="s">
        <v>10</v>
      </c>
      <c r="B32" s="25">
        <f>+B7+B10</f>
        <v>599</v>
      </c>
      <c r="C32" s="25">
        <f t="shared" ref="C32:E32" si="2">+C7+C10</f>
        <v>35</v>
      </c>
      <c r="D32" s="25">
        <f t="shared" si="2"/>
        <v>5</v>
      </c>
      <c r="E32" s="25">
        <f t="shared" si="2"/>
        <v>0</v>
      </c>
      <c r="F32" s="26">
        <f t="shared" ref="F32:F38" si="3">C32+D32+E32</f>
        <v>40</v>
      </c>
      <c r="G32" s="34">
        <f t="shared" ref="G32:G37" si="4">F32/B32</f>
        <v>6.6777963272120197E-2</v>
      </c>
    </row>
    <row r="33" spans="1:7" x14ac:dyDescent="0.25">
      <c r="A33" s="24" t="s">
        <v>9</v>
      </c>
      <c r="B33" s="25">
        <f>+B11</f>
        <v>287</v>
      </c>
      <c r="C33" s="25">
        <f t="shared" ref="C33:E33" si="5">+C11</f>
        <v>51</v>
      </c>
      <c r="D33" s="25">
        <f t="shared" si="5"/>
        <v>7</v>
      </c>
      <c r="E33" s="25">
        <f t="shared" si="5"/>
        <v>0</v>
      </c>
      <c r="F33" s="26">
        <f t="shared" si="3"/>
        <v>58</v>
      </c>
      <c r="G33" s="34">
        <f t="shared" si="4"/>
        <v>0.20209059233449478</v>
      </c>
    </row>
    <row r="34" spans="1:7" x14ac:dyDescent="0.25">
      <c r="A34" s="24" t="s">
        <v>15</v>
      </c>
      <c r="B34" s="25">
        <f>+B17+B19+B20</f>
        <v>335</v>
      </c>
      <c r="C34" s="25">
        <f t="shared" ref="C34:E34" si="6">+C17+C19+C20</f>
        <v>31</v>
      </c>
      <c r="D34" s="25">
        <f t="shared" si="6"/>
        <v>8</v>
      </c>
      <c r="E34" s="25">
        <f t="shared" si="6"/>
        <v>0</v>
      </c>
      <c r="F34" s="26">
        <f t="shared" si="3"/>
        <v>39</v>
      </c>
      <c r="G34" s="34">
        <f t="shared" si="4"/>
        <v>0.11641791044776119</v>
      </c>
    </row>
    <row r="35" spans="1:7" x14ac:dyDescent="0.25">
      <c r="A35" s="24" t="s">
        <v>7</v>
      </c>
      <c r="B35" s="25">
        <f>+B8</f>
        <v>263</v>
      </c>
      <c r="C35" s="25">
        <f t="shared" ref="C35:E36" si="7">+C8</f>
        <v>3</v>
      </c>
      <c r="D35" s="25">
        <f t="shared" si="7"/>
        <v>2</v>
      </c>
      <c r="E35" s="25">
        <f t="shared" si="7"/>
        <v>0</v>
      </c>
      <c r="F35" s="26">
        <f t="shared" si="3"/>
        <v>5</v>
      </c>
      <c r="G35" s="34">
        <f t="shared" si="4"/>
        <v>1.9011406844106463E-2</v>
      </c>
    </row>
    <row r="36" spans="1:7" x14ac:dyDescent="0.25">
      <c r="A36" s="24" t="s">
        <v>16</v>
      </c>
      <c r="B36" s="25">
        <f>+B9</f>
        <v>48</v>
      </c>
      <c r="C36" s="25">
        <f t="shared" si="7"/>
        <v>6</v>
      </c>
      <c r="D36" s="25">
        <f t="shared" si="7"/>
        <v>0</v>
      </c>
      <c r="E36" s="25">
        <f t="shared" si="7"/>
        <v>0</v>
      </c>
      <c r="F36" s="26">
        <f t="shared" si="3"/>
        <v>6</v>
      </c>
      <c r="G36" s="34">
        <f t="shared" si="4"/>
        <v>0.125</v>
      </c>
    </row>
    <row r="37" spans="1:7" x14ac:dyDescent="0.25">
      <c r="A37" s="24" t="s">
        <v>17</v>
      </c>
      <c r="B37" s="25">
        <f>+B18</f>
        <v>210</v>
      </c>
      <c r="C37" s="25">
        <f t="shared" ref="C37:E37" si="8">+C18</f>
        <v>22</v>
      </c>
      <c r="D37" s="25">
        <f t="shared" si="8"/>
        <v>2</v>
      </c>
      <c r="E37" s="25">
        <f t="shared" si="8"/>
        <v>0</v>
      </c>
      <c r="F37" s="26">
        <f t="shared" si="3"/>
        <v>24</v>
      </c>
      <c r="G37" s="34">
        <f t="shared" si="4"/>
        <v>0.11428571428571428</v>
      </c>
    </row>
    <row r="38" spans="1:7" x14ac:dyDescent="0.25">
      <c r="A38" s="27" t="str">
        <f>+A21</f>
        <v>RED ISLAY</v>
      </c>
      <c r="B38" s="28">
        <f>SUM(B32:B37)</f>
        <v>1742</v>
      </c>
      <c r="C38" s="28">
        <f>SUM(C32:C37)</f>
        <v>148</v>
      </c>
      <c r="D38" s="28">
        <f>SUM(D32:D37)</f>
        <v>24</v>
      </c>
      <c r="E38" s="28">
        <f>SUM(E32:E37)</f>
        <v>0</v>
      </c>
      <c r="F38" s="28">
        <f t="shared" si="3"/>
        <v>172</v>
      </c>
      <c r="G38" s="34">
        <f>F38/B38</f>
        <v>9.8737083811710674E-2</v>
      </c>
    </row>
    <row r="39" spans="1:7" x14ac:dyDescent="0.25">
      <c r="A39" s="29" t="s">
        <v>8</v>
      </c>
      <c r="B39" s="20"/>
      <c r="C39" s="20"/>
      <c r="D39" s="20"/>
      <c r="E39" s="20"/>
      <c r="F39" s="20"/>
      <c r="G39" s="20"/>
    </row>
    <row r="40" spans="1:7" x14ac:dyDescent="0.25">
      <c r="B40" s="20"/>
      <c r="C40" s="20"/>
      <c r="D40" s="20"/>
      <c r="E40" s="20"/>
      <c r="F40" s="20"/>
      <c r="G40" s="20"/>
    </row>
    <row r="41" spans="1:7" ht="15.75" thickBot="1" x14ac:dyDescent="0.3"/>
    <row r="42" spans="1:7" ht="16.5" thickBot="1" x14ac:dyDescent="0.3">
      <c r="A42" s="46" t="s">
        <v>35</v>
      </c>
    </row>
    <row r="43" spans="1:7" ht="16.5" thickBot="1" x14ac:dyDescent="0.3">
      <c r="A43" s="32" t="s">
        <v>36</v>
      </c>
    </row>
    <row r="44" spans="1:7" ht="32.25" thickBot="1" x14ac:dyDescent="0.3">
      <c r="A44" s="45" t="s">
        <v>37</v>
      </c>
    </row>
    <row r="45" spans="1:7" ht="16.5" thickBot="1" x14ac:dyDescent="0.3">
      <c r="A45" s="33" t="s">
        <v>38</v>
      </c>
    </row>
  </sheetData>
  <conditionalFormatting sqref="G32:G38">
    <cfRule type="cellIs" dxfId="11" priority="1" operator="greaterThanOrEqual">
      <formula>0.15</formula>
    </cfRule>
    <cfRule type="cellIs" dxfId="10" priority="2" operator="between">
      <formula>0.1</formula>
      <formula>0.149</formula>
    </cfRule>
    <cfRule type="cellIs" dxfId="9" priority="3" operator="between">
      <formula>0.05</formula>
      <formula>0.099</formula>
    </cfRule>
    <cfRule type="cellIs" dxfId="8" priority="4" operator="lessThanOrEqual">
      <formula>0.05</formula>
    </cfRule>
  </conditionalFormatting>
  <pageMargins left="0.7" right="0.7" top="0.75" bottom="0.75" header="0.3" footer="0.3"/>
  <pageSetup scale="8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2682E0-E6F8-4106-8CDF-BB21399A8AC2}">
  <sheetPr codeName="Hoja3"/>
  <dimension ref="A1:J22"/>
  <sheetViews>
    <sheetView zoomScale="130" zoomScaleNormal="130" workbookViewId="0">
      <selection activeCell="J12" sqref="J12"/>
    </sheetView>
  </sheetViews>
  <sheetFormatPr baseColWidth="10" defaultRowHeight="15" x14ac:dyDescent="0.25"/>
  <cols>
    <col min="1" max="1" width="38.42578125" customWidth="1"/>
    <col min="3" max="6" width="8.85546875" customWidth="1"/>
  </cols>
  <sheetData>
    <row r="1" spans="1:10" s="48" customFormat="1" ht="18.75" x14ac:dyDescent="0.3">
      <c r="A1" s="47" t="s">
        <v>39</v>
      </c>
      <c r="J1" s="47" t="s">
        <v>50</v>
      </c>
    </row>
    <row r="2" spans="1:10" s="48" customFormat="1" ht="18.75" x14ac:dyDescent="0.3">
      <c r="A2" s="47" t="s">
        <v>54</v>
      </c>
    </row>
    <row r="3" spans="1:10" s="48" customFormat="1" x14ac:dyDescent="0.25"/>
    <row r="5" spans="1:10" x14ac:dyDescent="0.25">
      <c r="A5" s="39" t="s">
        <v>49</v>
      </c>
      <c r="B5" s="38" t="s">
        <v>48</v>
      </c>
      <c r="C5" s="38" t="s">
        <v>47</v>
      </c>
      <c r="D5" s="38" t="s">
        <v>46</v>
      </c>
      <c r="E5" s="38" t="s">
        <v>45</v>
      </c>
      <c r="F5" s="38" t="s">
        <v>44</v>
      </c>
      <c r="G5" s="38" t="s">
        <v>40</v>
      </c>
    </row>
    <row r="6" spans="1:10" x14ac:dyDescent="0.25">
      <c r="A6" s="37" t="s">
        <v>43</v>
      </c>
      <c r="B6" s="36">
        <f>SUM(B7:B10)</f>
        <v>8</v>
      </c>
      <c r="C6" s="36">
        <v>51</v>
      </c>
      <c r="D6" s="36">
        <v>20</v>
      </c>
      <c r="E6" s="36">
        <v>7</v>
      </c>
      <c r="F6" s="36">
        <v>6</v>
      </c>
      <c r="G6" s="36">
        <f>SUM(B6:F6)</f>
        <v>92</v>
      </c>
    </row>
    <row r="7" spans="1:10" x14ac:dyDescent="0.25">
      <c r="A7" s="35" t="s">
        <v>18</v>
      </c>
      <c r="B7" s="25">
        <v>7</v>
      </c>
      <c r="C7" s="25">
        <v>30</v>
      </c>
      <c r="D7" s="25">
        <v>12</v>
      </c>
      <c r="E7" s="25">
        <v>6</v>
      </c>
      <c r="F7" s="25">
        <v>4</v>
      </c>
      <c r="G7" s="25">
        <f t="shared" ref="G7:G21" si="0">SUM(B7:F7)</f>
        <v>59</v>
      </c>
    </row>
    <row r="8" spans="1:10" x14ac:dyDescent="0.25">
      <c r="A8" s="35" t="s">
        <v>19</v>
      </c>
      <c r="B8" s="25">
        <v>1</v>
      </c>
      <c r="C8" s="25">
        <v>16</v>
      </c>
      <c r="D8" s="25">
        <v>6</v>
      </c>
      <c r="E8" s="25">
        <v>1</v>
      </c>
      <c r="F8" s="25">
        <v>1</v>
      </c>
      <c r="G8" s="25">
        <f t="shared" si="0"/>
        <v>25</v>
      </c>
    </row>
    <row r="9" spans="1:10" x14ac:dyDescent="0.25">
      <c r="A9" s="35" t="s">
        <v>23</v>
      </c>
      <c r="B9" s="25">
        <v>0</v>
      </c>
      <c r="C9" s="25">
        <v>2</v>
      </c>
      <c r="D9" s="25">
        <v>2</v>
      </c>
      <c r="E9" s="25">
        <v>0</v>
      </c>
      <c r="F9" s="25">
        <v>1</v>
      </c>
      <c r="G9" s="25">
        <f t="shared" si="0"/>
        <v>5</v>
      </c>
    </row>
    <row r="10" spans="1:10" x14ac:dyDescent="0.25">
      <c r="A10" s="35" t="s">
        <v>24</v>
      </c>
      <c r="B10" s="25">
        <v>0</v>
      </c>
      <c r="C10" s="25">
        <v>3</v>
      </c>
      <c r="D10" s="25">
        <v>0</v>
      </c>
      <c r="E10" s="25">
        <v>0</v>
      </c>
      <c r="F10" s="25">
        <v>0</v>
      </c>
      <c r="G10" s="25">
        <f t="shared" si="0"/>
        <v>3</v>
      </c>
    </row>
    <row r="11" spans="1:10" x14ac:dyDescent="0.25">
      <c r="A11" s="37" t="s">
        <v>42</v>
      </c>
      <c r="B11" s="36">
        <f>SUM(B12:B15)</f>
        <v>0</v>
      </c>
      <c r="C11" s="36">
        <v>15</v>
      </c>
      <c r="D11" s="36">
        <v>7</v>
      </c>
      <c r="E11" s="36">
        <v>3</v>
      </c>
      <c r="F11" s="36">
        <v>1</v>
      </c>
      <c r="G11" s="36">
        <f t="shared" si="0"/>
        <v>26</v>
      </c>
    </row>
    <row r="12" spans="1:10" x14ac:dyDescent="0.25">
      <c r="A12" s="35" t="s">
        <v>20</v>
      </c>
      <c r="B12" s="25">
        <v>0</v>
      </c>
      <c r="C12" s="25">
        <v>13</v>
      </c>
      <c r="D12" s="25">
        <v>6</v>
      </c>
      <c r="E12" s="25">
        <v>2</v>
      </c>
      <c r="F12" s="25">
        <v>0</v>
      </c>
      <c r="G12" s="25">
        <f t="shared" si="0"/>
        <v>21</v>
      </c>
    </row>
    <row r="13" spans="1:10" x14ac:dyDescent="0.25">
      <c r="A13" s="35" t="s">
        <v>25</v>
      </c>
      <c r="B13" s="25">
        <v>0</v>
      </c>
      <c r="C13" s="25">
        <v>0</v>
      </c>
      <c r="D13" s="25">
        <v>0</v>
      </c>
      <c r="E13" s="25">
        <v>1</v>
      </c>
      <c r="F13" s="25">
        <v>1</v>
      </c>
      <c r="G13" s="25">
        <f t="shared" si="0"/>
        <v>2</v>
      </c>
    </row>
    <row r="14" spans="1:10" x14ac:dyDescent="0.25">
      <c r="A14" s="35" t="s">
        <v>26</v>
      </c>
      <c r="B14" s="25">
        <v>0</v>
      </c>
      <c r="C14" s="25">
        <v>2</v>
      </c>
      <c r="D14" s="25">
        <v>0</v>
      </c>
      <c r="E14" s="25">
        <v>0</v>
      </c>
      <c r="F14" s="25">
        <v>0</v>
      </c>
      <c r="G14" s="25">
        <f t="shared" si="0"/>
        <v>2</v>
      </c>
    </row>
    <row r="15" spans="1:10" x14ac:dyDescent="0.25">
      <c r="A15" s="35" t="s">
        <v>27</v>
      </c>
      <c r="B15" s="25">
        <v>0</v>
      </c>
      <c r="C15" s="25">
        <v>0</v>
      </c>
      <c r="D15" s="25">
        <v>1</v>
      </c>
      <c r="E15" s="25">
        <v>0</v>
      </c>
      <c r="F15" s="25">
        <v>0</v>
      </c>
      <c r="G15" s="25">
        <f t="shared" si="0"/>
        <v>1</v>
      </c>
    </row>
    <row r="16" spans="1:10" x14ac:dyDescent="0.25">
      <c r="A16" s="37" t="s">
        <v>41</v>
      </c>
      <c r="B16" s="36">
        <f>SUM(B17:B20)</f>
        <v>0</v>
      </c>
      <c r="C16" s="36">
        <v>24</v>
      </c>
      <c r="D16" s="36">
        <v>11</v>
      </c>
      <c r="E16" s="36">
        <v>3</v>
      </c>
      <c r="F16" s="36">
        <v>0</v>
      </c>
      <c r="G16" s="36">
        <f t="shared" si="0"/>
        <v>38</v>
      </c>
    </row>
    <row r="17" spans="1:7" x14ac:dyDescent="0.25">
      <c r="A17" s="35" t="s">
        <v>21</v>
      </c>
      <c r="B17" s="25">
        <v>0</v>
      </c>
      <c r="C17" s="25">
        <v>9</v>
      </c>
      <c r="D17" s="25">
        <v>2</v>
      </c>
      <c r="E17" s="25">
        <v>0</v>
      </c>
      <c r="F17" s="25">
        <v>0</v>
      </c>
      <c r="G17" s="25">
        <f t="shared" si="0"/>
        <v>11</v>
      </c>
    </row>
    <row r="18" spans="1:7" x14ac:dyDescent="0.25">
      <c r="A18" s="35" t="s">
        <v>22</v>
      </c>
      <c r="B18" s="25">
        <v>0</v>
      </c>
      <c r="C18" s="25">
        <v>14</v>
      </c>
      <c r="D18" s="25">
        <v>5</v>
      </c>
      <c r="E18" s="25">
        <v>1</v>
      </c>
      <c r="F18" s="25">
        <v>0</v>
      </c>
      <c r="G18" s="25">
        <f t="shared" si="0"/>
        <v>20</v>
      </c>
    </row>
    <row r="19" spans="1:7" x14ac:dyDescent="0.25">
      <c r="A19" s="35" t="s">
        <v>29</v>
      </c>
      <c r="B19" s="25">
        <v>0</v>
      </c>
      <c r="C19" s="25">
        <v>1</v>
      </c>
      <c r="D19" s="25">
        <v>3</v>
      </c>
      <c r="E19" s="25">
        <v>1</v>
      </c>
      <c r="F19" s="25">
        <v>0</v>
      </c>
      <c r="G19" s="25">
        <f t="shared" si="0"/>
        <v>5</v>
      </c>
    </row>
    <row r="20" spans="1:7" x14ac:dyDescent="0.25">
      <c r="A20" s="35" t="s">
        <v>28</v>
      </c>
      <c r="B20" s="25">
        <v>0</v>
      </c>
      <c r="C20" s="25">
        <v>0</v>
      </c>
      <c r="D20" s="25">
        <v>1</v>
      </c>
      <c r="E20" s="25">
        <v>1</v>
      </c>
      <c r="F20" s="25">
        <v>0</v>
      </c>
      <c r="G20" s="25">
        <f t="shared" si="0"/>
        <v>2</v>
      </c>
    </row>
    <row r="21" spans="1:7" x14ac:dyDescent="0.25">
      <c r="A21" s="42" t="s">
        <v>40</v>
      </c>
      <c r="B21" s="43">
        <f>B6+B11+B16</f>
        <v>8</v>
      </c>
      <c r="C21" s="43">
        <v>90</v>
      </c>
      <c r="D21" s="43">
        <v>38</v>
      </c>
      <c r="E21" s="43">
        <v>13</v>
      </c>
      <c r="F21" s="43">
        <v>7</v>
      </c>
      <c r="G21" s="44">
        <f t="shared" si="0"/>
        <v>156</v>
      </c>
    </row>
    <row r="22" spans="1:7" x14ac:dyDescent="0.25">
      <c r="A22" s="31" t="s">
        <v>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6"/>
  <dimension ref="B1:D11"/>
  <sheetViews>
    <sheetView workbookViewId="0">
      <selection activeCell="F7" sqref="F7"/>
    </sheetView>
  </sheetViews>
  <sheetFormatPr baseColWidth="10" defaultRowHeight="15" x14ac:dyDescent="0.25"/>
  <cols>
    <col min="2" max="2" width="28.7109375" customWidth="1"/>
  </cols>
  <sheetData>
    <row r="1" spans="2:4" x14ac:dyDescent="0.25">
      <c r="B1" t="s">
        <v>55</v>
      </c>
    </row>
    <row r="4" spans="2:4" x14ac:dyDescent="0.25">
      <c r="B4" s="21" t="s">
        <v>11</v>
      </c>
      <c r="C4" s="22" t="s">
        <v>32</v>
      </c>
      <c r="D4" s="22" t="s">
        <v>51</v>
      </c>
    </row>
    <row r="5" spans="2:4" x14ac:dyDescent="0.25">
      <c r="B5" s="24" t="s">
        <v>10</v>
      </c>
      <c r="C5" s="34">
        <v>9.580838323353294E-2</v>
      </c>
      <c r="D5" s="34">
        <v>6.6777963272120197E-2</v>
      </c>
    </row>
    <row r="6" spans="2:4" x14ac:dyDescent="0.25">
      <c r="B6" s="24" t="s">
        <v>9</v>
      </c>
      <c r="C6" s="34">
        <v>0.21787709497206703</v>
      </c>
      <c r="D6" s="34">
        <v>0.20209059233449478</v>
      </c>
    </row>
    <row r="7" spans="2:4" x14ac:dyDescent="0.25">
      <c r="B7" s="24" t="s">
        <v>15</v>
      </c>
      <c r="C7" s="34">
        <v>0.12371134020618557</v>
      </c>
      <c r="D7" s="34">
        <v>0.11641791044776119</v>
      </c>
    </row>
    <row r="8" spans="2:4" x14ac:dyDescent="0.25">
      <c r="B8" s="24" t="s">
        <v>7</v>
      </c>
      <c r="C8" s="34">
        <v>2.2727272727272728E-2</v>
      </c>
      <c r="D8" s="34">
        <v>1.9011406844106463E-2</v>
      </c>
    </row>
    <row r="9" spans="2:4" x14ac:dyDescent="0.25">
      <c r="B9" s="24" t="s">
        <v>16</v>
      </c>
      <c r="C9" s="34">
        <v>8.6956521739130432E-2</v>
      </c>
      <c r="D9" s="34">
        <v>0.125</v>
      </c>
    </row>
    <row r="10" spans="2:4" x14ac:dyDescent="0.25">
      <c r="B10" s="24" t="s">
        <v>17</v>
      </c>
      <c r="C10" s="34">
        <v>0.12179487179487179</v>
      </c>
      <c r="D10" s="34">
        <v>0.11428571428571428</v>
      </c>
    </row>
    <row r="11" spans="2:4" x14ac:dyDescent="0.25">
      <c r="B11" s="41" t="s">
        <v>33</v>
      </c>
      <c r="C11" s="34">
        <v>0.11299435028248588</v>
      </c>
      <c r="D11" s="34">
        <v>9.8737083811710674E-2</v>
      </c>
    </row>
  </sheetData>
  <conditionalFormatting sqref="C5:C11">
    <cfRule type="cellIs" dxfId="7" priority="5" operator="greaterThanOrEqual">
      <formula>0.15</formula>
    </cfRule>
    <cfRule type="cellIs" dxfId="6" priority="6" operator="between">
      <formula>0.1</formula>
      <formula>0.149</formula>
    </cfRule>
    <cfRule type="cellIs" dxfId="5" priority="7" operator="between">
      <formula>0.05</formula>
      <formula>0.099</formula>
    </cfRule>
    <cfRule type="cellIs" dxfId="4" priority="8" operator="lessThanOrEqual">
      <formula>0.05</formula>
    </cfRule>
  </conditionalFormatting>
  <conditionalFormatting sqref="D5:D11">
    <cfRule type="cellIs" dxfId="3" priority="1" operator="greaterThanOrEqual">
      <formula>0.15</formula>
    </cfRule>
    <cfRule type="cellIs" dxfId="2" priority="2" operator="between">
      <formula>0.1</formula>
      <formula>0.149</formula>
    </cfRule>
    <cfRule type="cellIs" dxfId="1" priority="3" operator="between">
      <formula>0.05</formula>
      <formula>0.099</formula>
    </cfRule>
    <cfRule type="cellIs" dxfId="0" priority="4" operator="lessThanOrEqual">
      <formula>0.05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Gráficos</vt:lpstr>
      </vt:variant>
      <vt:variant>
        <vt:i4>2</vt:i4>
      </vt:variant>
    </vt:vector>
  </HeadingPairs>
  <TitlesOfParts>
    <vt:vector size="6" baseType="lpstr">
      <vt:lpstr>6_35M</vt:lpstr>
      <vt:lpstr>MEN5</vt:lpstr>
      <vt:lpstr>RECUP</vt:lpstr>
      <vt:lpstr>Hoja2</vt:lpstr>
      <vt:lpstr>Gráfico1</vt:lpstr>
      <vt:lpstr>Gráfico22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SoporteOEI</dc:creator>
  <cp:lastModifiedBy>HSF081</cp:lastModifiedBy>
  <cp:lastPrinted>2024-02-13T15:54:23Z</cp:lastPrinted>
  <dcterms:created xsi:type="dcterms:W3CDTF">2023-09-01T16:54:02Z</dcterms:created>
  <dcterms:modified xsi:type="dcterms:W3CDTF">2024-09-16T16:51:25Z</dcterms:modified>
</cp:coreProperties>
</file>