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bookViews>
    <workbookView xWindow="-120" yWindow="-120" windowWidth="24240" windowHeight="13140" tabRatio="790"/>
  </bookViews>
  <sheets>
    <sheet name="6_35M" sheetId="4" r:id="rId1"/>
    <sheet name="MEN5" sheetId="14" r:id="rId2"/>
    <sheet name="RECUPERADOS" sheetId="18" r:id="rId3"/>
    <sheet name="Hoja2" sheetId="15" r:id="rId4"/>
    <sheet name="Gráfico1" sheetId="16" r:id="rId5"/>
    <sheet name="Gráfico2" sheetId="17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8" l="1"/>
  <c r="D21" i="18"/>
  <c r="E21" i="18"/>
  <c r="F21" i="18"/>
  <c r="B21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F16" i="18"/>
  <c r="E16" i="18"/>
  <c r="D16" i="18"/>
  <c r="C16" i="18"/>
  <c r="B16" i="18"/>
  <c r="F11" i="18"/>
  <c r="E11" i="18"/>
  <c r="D11" i="18"/>
  <c r="C11" i="18"/>
  <c r="B11" i="18"/>
  <c r="C6" i="18"/>
  <c r="D6" i="18"/>
  <c r="E6" i="18"/>
  <c r="F6" i="18"/>
  <c r="B6" i="18"/>
  <c r="C30" i="18" l="1"/>
  <c r="D30" i="18"/>
  <c r="E30" i="18"/>
  <c r="F30" i="18"/>
  <c r="C31" i="18"/>
  <c r="D31" i="18"/>
  <c r="E31" i="18"/>
  <c r="F31" i="18"/>
  <c r="C32" i="18"/>
  <c r="D32" i="18"/>
  <c r="E32" i="18"/>
  <c r="F32" i="18"/>
  <c r="C33" i="18"/>
  <c r="D33" i="18"/>
  <c r="E33" i="18"/>
  <c r="F33" i="18"/>
  <c r="C34" i="18"/>
  <c r="D34" i="18"/>
  <c r="E34" i="18"/>
  <c r="F34" i="18"/>
  <c r="C35" i="18"/>
  <c r="D35" i="18"/>
  <c r="E35" i="18"/>
  <c r="F35" i="18"/>
  <c r="B30" i="18"/>
  <c r="B31" i="18"/>
  <c r="B32" i="18"/>
  <c r="B33" i="18"/>
  <c r="B34" i="18"/>
  <c r="B35" i="18"/>
  <c r="A36" i="18"/>
  <c r="G32" i="18" l="1"/>
  <c r="G35" i="18"/>
  <c r="G30" i="18"/>
  <c r="G33" i="18"/>
  <c r="B36" i="18"/>
  <c r="G31" i="18"/>
  <c r="F36" i="18"/>
  <c r="E36" i="18"/>
  <c r="D36" i="18"/>
  <c r="G34" i="18"/>
  <c r="C36" i="18"/>
  <c r="A38" i="14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G36" i="18" l="1"/>
  <c r="F36" i="14"/>
  <c r="G36" i="14" s="1"/>
  <c r="C38" i="14"/>
  <c r="F34" i="14"/>
  <c r="G34" i="14" s="1"/>
  <c r="E38" i="14"/>
  <c r="F35" i="14"/>
  <c r="G35" i="14" s="1"/>
  <c r="D38" i="14"/>
  <c r="F33" i="14"/>
  <c r="G33" i="14" s="1"/>
  <c r="F37" i="14"/>
  <c r="G37" i="14" s="1"/>
  <c r="F32" i="14"/>
  <c r="G32" i="14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A38" i="4"/>
  <c r="F32" i="4" l="1"/>
  <c r="G32" i="4" s="1"/>
  <c r="F38" i="14"/>
  <c r="G38" i="14" s="1"/>
  <c r="F35" i="4"/>
  <c r="G35" i="4" s="1"/>
  <c r="F36" i="4"/>
  <c r="G36" i="4" s="1"/>
  <c r="E38" i="4"/>
  <c r="F33" i="4"/>
  <c r="G33" i="4" s="1"/>
  <c r="F34" i="4"/>
  <c r="G34" i="4" s="1"/>
  <c r="F37" i="4"/>
  <c r="G37" i="4" s="1"/>
  <c r="C38" i="4"/>
  <c r="B38" i="4"/>
  <c r="D38" i="4"/>
  <c r="F38" i="4" l="1"/>
  <c r="G38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</calcChain>
</file>

<file path=xl/sharedStrings.xml><?xml version="1.0" encoding="utf-8"?>
<sst xmlns="http://schemas.openxmlformats.org/spreadsheetml/2006/main" count="142" uniqueCount="56">
  <si>
    <t>LEVE</t>
  </si>
  <si>
    <t>MODERADA</t>
  </si>
  <si>
    <t>SEVERA</t>
  </si>
  <si>
    <t>POR MICRO REDES Y ESTABLECIMIENTOS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</si>
  <si>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</si>
  <si>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</si>
  <si>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</si>
  <si>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</si>
  <si>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</si>
  <si>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</si>
  <si>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</si>
  <si>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</si>
  <si>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</si>
  <si>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ALTO INCLAN</t>
  </si>
  <si>
    <t>LA PUNTA</t>
  </si>
  <si>
    <t>DEÁN VALDIVIA</t>
  </si>
  <si>
    <t>MEJÍA</t>
  </si>
  <si>
    <t>PUNTA DE BOMBÓN</t>
  </si>
  <si>
    <t>C.S. ALTO INCLAN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</si>
  <si>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</si>
  <si>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</si>
  <si>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</si>
  <si>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</si>
  <si>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</si>
  <si>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</si>
  <si>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</si>
  <si>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</si>
  <si>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</si>
  <si>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</si>
  <si>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</si>
  <si>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RED ISLAY</t>
  </si>
  <si>
    <t>ANEMIAS EN NIÑOS POR DISTRITOS  - RED DE SALUD ISLAY</t>
  </si>
  <si>
    <t>6-35MESES</t>
  </si>
  <si>
    <t>&lt;5MESES</t>
  </si>
  <si>
    <t>TOTAL RED ISLAY</t>
  </si>
  <si>
    <t>ANEMIAS EN NIÑOS DE 6 A 35 MESES POR DISTRITOS  - RED DE SALUD ISLAY</t>
  </si>
  <si>
    <t>1A</t>
  </si>
  <si>
    <t>2A</t>
  </si>
  <si>
    <t>3A</t>
  </si>
  <si>
    <t>4A</t>
  </si>
  <si>
    <t>Total general</t>
  </si>
  <si>
    <t>M.R. ALTO INCLÁN</t>
  </si>
  <si>
    <t>M.R. COCACHACRA</t>
  </si>
  <si>
    <t>M.R. LA PUNTA</t>
  </si>
  <si>
    <t>NIÑOS RECUPERADOS DE ANEMIA</t>
  </si>
  <si>
    <t>ESTABLECIMIENTO</t>
  </si>
  <si>
    <t>MENOR DE 1 AÑO</t>
  </si>
  <si>
    <t>RECUPERADOS POR DISTRITO</t>
  </si>
  <si>
    <t>Muy Alta Prevalencia ≥ 15%</t>
  </si>
  <si>
    <t>Alta Prevalencia entre 10 - 14.9%</t>
  </si>
  <si>
    <t>Mediana Prevalencia entre 5 - 9.9 %</t>
  </si>
  <si>
    <t>Baja Prevalencia &lt; 5%</t>
  </si>
  <si>
    <t>ANEMIA EN NIÑOS MENORES DE 5 AÑOS  ENERO 2024 - RED ISLAY</t>
  </si>
  <si>
    <t>ANEMIA EN NIÑOS DE 6 A 35 MESES ENERO 2024 - RED ISLAY</t>
  </si>
  <si>
    <t>ENERO 2024</t>
  </si>
  <si>
    <t>% ANEMIAS EN NIÑOS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</si>
</sst>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rgb="FF0070C0"/>
        <bgColor theme="4" tint="-0.249977111117893"/>
      </patternFill>
    </fill>
    <fill>
      <patternFill patternType="solid">
        <fgColor rgb="FF0070C0"/>
        <bgColor theme="8" tint="-0.249977111117893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9" xfId="1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1"/>
    </xf>
    <xf numFmtId="0" fontId="2" fillId="0" borderId="0" xfId="0" applyFont="1"/>
    <xf numFmtId="0" fontId="7" fillId="0" borderId="0" xfId="0" applyFont="1"/>
    <xf numFmtId="0" fontId="0" fillId="0" borderId="9" xfId="1" applyNumberFormat="1" applyFont="1" applyBorder="1" applyAlignment="1">
      <alignment horizontal="center"/>
    </xf>
    <xf numFmtId="0" fontId="2" fillId="4" borderId="9" xfId="1" applyNumberFormat="1" applyFont="1" applyFill="1" applyBorder="1" applyAlignment="1">
      <alignment horizontal="center"/>
    </xf>
    <xf numFmtId="0" fontId="3" fillId="7" borderId="9" xfId="0" applyFont="1" applyFill="1" applyBorder="1"/>
    <xf numFmtId="0" fontId="3" fillId="8" borderId="11" xfId="0" applyFont="1" applyFill="1" applyBorder="1" applyAlignment="1">
      <alignment horizontal="center" wrapText="1"/>
    </xf>
    <xf numFmtId="0" fontId="3" fillId="8" borderId="11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9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left" indent="1"/>
    </xf>
    <xf numFmtId="0" fontId="0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left" indent="1"/>
    </xf>
    <xf numFmtId="0" fontId="7" fillId="9" borderId="12" xfId="0" applyFont="1" applyFill="1" applyBorder="1" applyAlignment="1">
      <alignment vertical="center" wrapText="1"/>
    </xf>
    <xf numFmtId="0" fontId="7" fillId="10" borderId="13" xfId="0" applyFont="1" applyFill="1" applyBorder="1" applyAlignment="1">
      <alignment vertical="center" wrapText="1"/>
    </xf>
    <xf numFmtId="0" fontId="7" fillId="11" borderId="13" xfId="0" applyFont="1" applyFill="1" applyBorder="1" applyAlignment="1">
      <alignment vertical="center" wrapText="1"/>
    </xf>
    <xf numFmtId="0" fontId="7" fillId="12" borderId="13" xfId="0" applyFont="1" applyFill="1" applyBorder="1" applyAlignment="1">
      <alignment vertical="center" wrapText="1"/>
    </xf>
    <xf numFmtId="164" fontId="0" fillId="9" borderId="9" xfId="1" applyNumberFormat="1" applyFont="1" applyFill="1" applyBorder="1" applyAlignment="1">
      <alignment horizontal="center"/>
    </xf>
    <xf numFmtId="164" fontId="0" fillId="10" borderId="9" xfId="1" applyNumberFormat="1" applyFont="1" applyFill="1" applyBorder="1" applyAlignment="1">
      <alignment horizontal="center"/>
    </xf>
    <xf numFmtId="0" fontId="7" fillId="0" borderId="0" xfId="0" quotePrefix="1" applyFont="1"/>
    <xf numFmtId="164" fontId="8" fillId="9" borderId="9" xfId="1" applyNumberFormat="1" applyFont="1" applyFill="1" applyBorder="1" applyAlignment="1">
      <alignment horizontal="center"/>
    </xf>
    <xf numFmtId="0" fontId="2" fillId="10" borderId="9" xfId="0" applyFont="1" applyFill="1" applyBorder="1" applyAlignment="1">
      <alignment horizontal="left"/>
    </xf>
    <xf numFmtId="0" fontId="2" fillId="10" borderId="9" xfId="0" applyNumberFormat="1" applyFont="1" applyFill="1" applyBorder="1" applyAlignment="1">
      <alignment horizontal="center"/>
    </xf>
    <xf numFmtId="164" fontId="0" fillId="13" borderId="9" xfId="1" applyNumberFormat="1" applyFont="1" applyFill="1" applyBorder="1" applyAlignment="1">
      <alignment horizontal="center"/>
    </xf>
    <xf numFmtId="0" fontId="7" fillId="13" borderId="13" xfId="0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Hoja2!$C$5:$C$11</c:f>
              <c:numCache>
                <c:formatCode>0.0%</c:formatCode>
                <c:ptCount val="7"/>
                <c:pt idx="0">
                  <c:v>0.37777777777777777</c:v>
                </c:pt>
                <c:pt idx="1">
                  <c:v>0.4</c:v>
                </c:pt>
                <c:pt idx="2">
                  <c:v>0.20689655172413793</c:v>
                </c:pt>
                <c:pt idx="3">
                  <c:v>0.10344827586206896</c:v>
                </c:pt>
                <c:pt idx="4">
                  <c:v>1</c:v>
                </c:pt>
                <c:pt idx="5">
                  <c:v>0.45833333333333331</c:v>
                </c:pt>
                <c:pt idx="6">
                  <c:v>0.32075471698113206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Hoja2!$D$4</c:f>
              <c:strCache>
                <c:ptCount val="1"/>
                <c:pt idx="0">
                  <c:v>&lt;5MESES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Hoja2!$D$5:$D$11</c:f>
              <c:numCache>
                <c:formatCode>0.0%</c:formatCode>
                <c:ptCount val="7"/>
                <c:pt idx="0">
                  <c:v>0.28333333333333333</c:v>
                </c:pt>
                <c:pt idx="1">
                  <c:v>0.39473684210526316</c:v>
                </c:pt>
                <c:pt idx="2">
                  <c:v>0.15</c:v>
                </c:pt>
                <c:pt idx="3">
                  <c:v>7.8947368421052627E-2</c:v>
                </c:pt>
                <c:pt idx="4">
                  <c:v>0.66666666666666663</c:v>
                </c:pt>
                <c:pt idx="5">
                  <c:v>0.375</c:v>
                </c:pt>
                <c:pt idx="6">
                  <c:v>0.26066350710900477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ANEMIAS EN NIÑOS DE 6 A 35 MESES POR DISTRITOS  - RED DE SALUD ISLAY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45</c:v>
                </c:pt>
                <c:pt idx="1">
                  <c:v>30</c:v>
                </c:pt>
                <c:pt idx="2">
                  <c:v>29</c:v>
                </c:pt>
                <c:pt idx="3">
                  <c:v>29</c:v>
                </c:pt>
                <c:pt idx="4">
                  <c:v>2</c:v>
                </c:pt>
                <c:pt idx="5">
                  <c:v>24</c:v>
                </c:pt>
                <c:pt idx="6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F-4FCE-BDA2-BDA779AC682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17</c:v>
                </c:pt>
                <c:pt idx="1">
                  <c:v>12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11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F-4FCE-BDA2-BDA779AC682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0.37777777777777777</c:v>
                </c:pt>
                <c:pt idx="1">
                  <c:v>0.4</c:v>
                </c:pt>
                <c:pt idx="2">
                  <c:v>0.20689655172413793</c:v>
                </c:pt>
                <c:pt idx="3">
                  <c:v>0.10344827586206896</c:v>
                </c:pt>
                <c:pt idx="4">
                  <c:v>1</c:v>
                </c:pt>
                <c:pt idx="5">
                  <c:v>0.45833333333333331</c:v>
                </c:pt>
                <c:pt idx="6">
                  <c:v>0.32075471698113206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CF-4FCE-BDA2-BDA779AC68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77918287"/>
        <c:axId val="277925359"/>
      </c:barChart>
      <c:catAx>
        <c:axId val="277918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77925359"/>
        <c:crosses val="autoZero"/>
        <c:auto val="1"/>
        <c:lblAlgn val="ctr"/>
        <c:lblOffset val="100"/>
        <c:noMultiLvlLbl val="0"/>
      </c:catAx>
      <c:valAx>
        <c:axId val="27792535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77918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topLeftCell="A9" zoomScaleNormal="100" workbookViewId="0">
      <selection activeCell="A44" sqref="A44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53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76</v>
      </c>
      <c r="C6" s="9">
        <v>17</v>
      </c>
      <c r="D6" s="9">
        <v>5</v>
      </c>
      <c r="E6" s="9">
        <v>0</v>
      </c>
      <c r="F6" s="9">
        <f>C6+D6+E6</f>
        <v>22</v>
      </c>
      <c r="G6" s="10">
        <f>F6/B6</f>
        <v>0.28947368421052633</v>
      </c>
    </row>
    <row r="7" spans="1:7" x14ac:dyDescent="0.25">
      <c r="A7" s="4" t="s">
        <v>18</v>
      </c>
      <c r="B7" s="11">
        <v>37</v>
      </c>
      <c r="C7" s="11">
        <v>13</v>
      </c>
      <c r="D7" s="11">
        <v>4</v>
      </c>
      <c r="E7" s="11">
        <v>0</v>
      </c>
      <c r="F7" s="11">
        <f t="shared" ref="F7:F21" si="0">C7+D7+E7</f>
        <v>17</v>
      </c>
      <c r="G7" s="12">
        <f t="shared" ref="G7:G21" si="1">F7/B7</f>
        <v>0.45945945945945948</v>
      </c>
    </row>
    <row r="8" spans="1:7" x14ac:dyDescent="0.25">
      <c r="A8" s="5" t="s">
        <v>19</v>
      </c>
      <c r="B8" s="13">
        <v>29</v>
      </c>
      <c r="C8" s="13">
        <v>2</v>
      </c>
      <c r="D8" s="13">
        <v>1</v>
      </c>
      <c r="E8" s="13">
        <v>0</v>
      </c>
      <c r="F8" s="13">
        <f t="shared" si="0"/>
        <v>3</v>
      </c>
      <c r="G8" s="14">
        <f t="shared" si="1"/>
        <v>0.10344827586206896</v>
      </c>
    </row>
    <row r="9" spans="1:7" x14ac:dyDescent="0.25">
      <c r="A9" s="4" t="s">
        <v>23</v>
      </c>
      <c r="B9" s="11">
        <v>2</v>
      </c>
      <c r="C9" s="11">
        <v>2</v>
      </c>
      <c r="D9" s="11">
        <v>0</v>
      </c>
      <c r="E9" s="11">
        <v>0</v>
      </c>
      <c r="F9" s="11">
        <f t="shared" si="0"/>
        <v>2</v>
      </c>
      <c r="G9" s="12">
        <f t="shared" si="1"/>
        <v>1</v>
      </c>
    </row>
    <row r="10" spans="1:7" x14ac:dyDescent="0.25">
      <c r="A10" s="5" t="s">
        <v>24</v>
      </c>
      <c r="B10" s="13">
        <v>8</v>
      </c>
      <c r="C10" s="13">
        <v>0</v>
      </c>
      <c r="D10" s="13">
        <v>0</v>
      </c>
      <c r="E10" s="13">
        <v>0</v>
      </c>
      <c r="F10" s="13">
        <f t="shared" si="0"/>
        <v>0</v>
      </c>
      <c r="G10" s="14">
        <f t="shared" si="1"/>
        <v>0</v>
      </c>
    </row>
    <row r="11" spans="1:7" x14ac:dyDescent="0.25">
      <c r="A11" s="6" t="s">
        <v>9</v>
      </c>
      <c r="B11" s="9">
        <v>30</v>
      </c>
      <c r="C11" s="9">
        <v>11</v>
      </c>
      <c r="D11" s="9">
        <v>1</v>
      </c>
      <c r="E11" s="9">
        <v>0</v>
      </c>
      <c r="F11" s="15">
        <f t="shared" si="0"/>
        <v>12</v>
      </c>
      <c r="G11" s="16">
        <f t="shared" si="1"/>
        <v>0.4</v>
      </c>
    </row>
    <row r="12" spans="1:7" x14ac:dyDescent="0.25">
      <c r="A12" s="5" t="s">
        <v>20</v>
      </c>
      <c r="B12" s="13">
        <v>26</v>
      </c>
      <c r="C12" s="13">
        <v>11</v>
      </c>
      <c r="D12" s="13">
        <v>0</v>
      </c>
      <c r="E12" s="13">
        <v>0</v>
      </c>
      <c r="F12" s="13">
        <f t="shared" si="0"/>
        <v>11</v>
      </c>
      <c r="G12" s="14">
        <f t="shared" si="1"/>
        <v>0.42307692307692307</v>
      </c>
    </row>
    <row r="13" spans="1:7" x14ac:dyDescent="0.25">
      <c r="A13" s="4" t="s">
        <v>25</v>
      </c>
      <c r="B13" s="11">
        <v>2</v>
      </c>
      <c r="C13" s="11">
        <v>0</v>
      </c>
      <c r="D13" s="11">
        <v>1</v>
      </c>
      <c r="E13" s="11">
        <v>0</v>
      </c>
      <c r="F13" s="11">
        <f t="shared" si="0"/>
        <v>1</v>
      </c>
      <c r="G13" s="12">
        <f t="shared" si="1"/>
        <v>0.5</v>
      </c>
    </row>
    <row r="14" spans="1:7" x14ac:dyDescent="0.25">
      <c r="A14" s="5" t="s">
        <v>26</v>
      </c>
      <c r="B14" s="13">
        <v>1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1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53</v>
      </c>
      <c r="C16" s="9">
        <v>13</v>
      </c>
      <c r="D16" s="9">
        <v>4</v>
      </c>
      <c r="E16" s="9">
        <v>0</v>
      </c>
      <c r="F16" s="9">
        <f t="shared" si="0"/>
        <v>17</v>
      </c>
      <c r="G16" s="10">
        <f t="shared" si="1"/>
        <v>0.32075471698113206</v>
      </c>
    </row>
    <row r="17" spans="1:7" x14ac:dyDescent="0.25">
      <c r="A17" s="4" t="s">
        <v>21</v>
      </c>
      <c r="B17" s="11">
        <v>18</v>
      </c>
      <c r="C17" s="11">
        <v>2</v>
      </c>
      <c r="D17" s="11">
        <v>3</v>
      </c>
      <c r="E17" s="11">
        <v>0</v>
      </c>
      <c r="F17" s="11">
        <f t="shared" si="0"/>
        <v>5</v>
      </c>
      <c r="G17" s="12">
        <f t="shared" si="1"/>
        <v>0.27777777777777779</v>
      </c>
    </row>
    <row r="18" spans="1:7" x14ac:dyDescent="0.25">
      <c r="A18" s="5" t="s">
        <v>22</v>
      </c>
      <c r="B18" s="13">
        <v>24</v>
      </c>
      <c r="C18" s="13">
        <v>11</v>
      </c>
      <c r="D18" s="13">
        <v>0</v>
      </c>
      <c r="E18" s="13">
        <v>0</v>
      </c>
      <c r="F18" s="13">
        <f t="shared" si="0"/>
        <v>11</v>
      </c>
      <c r="G18" s="14">
        <f t="shared" si="1"/>
        <v>0.45833333333333331</v>
      </c>
    </row>
    <row r="19" spans="1:7" x14ac:dyDescent="0.25">
      <c r="A19" s="4" t="s">
        <v>28</v>
      </c>
      <c r="B19" s="11">
        <v>4</v>
      </c>
      <c r="C19" s="11">
        <v>0</v>
      </c>
      <c r="D19" s="11">
        <v>1</v>
      </c>
      <c r="E19" s="11">
        <v>0</v>
      </c>
      <c r="F19" s="11">
        <f t="shared" si="0"/>
        <v>1</v>
      </c>
      <c r="G19" s="12">
        <f t="shared" si="1"/>
        <v>0.25</v>
      </c>
    </row>
    <row r="20" spans="1:7" ht="15.75" thickBot="1" x14ac:dyDescent="0.3">
      <c r="A20" s="5" t="s">
        <v>29</v>
      </c>
      <c r="B20" s="13">
        <v>7</v>
      </c>
      <c r="C20" s="13">
        <v>0</v>
      </c>
      <c r="D20" s="13">
        <v>0</v>
      </c>
      <c r="E20" s="13">
        <v>0</v>
      </c>
      <c r="F20" s="13">
        <f t="shared" si="0"/>
        <v>0</v>
      </c>
      <c r="G20" s="14">
        <f t="shared" si="1"/>
        <v>0</v>
      </c>
    </row>
    <row r="21" spans="1:7" ht="15.75" thickTop="1" x14ac:dyDescent="0.25">
      <c r="A21" s="7" t="s">
        <v>30</v>
      </c>
      <c r="B21" s="17">
        <v>159</v>
      </c>
      <c r="C21" s="17">
        <v>41</v>
      </c>
      <c r="D21" s="17">
        <v>10</v>
      </c>
      <c r="E21" s="17">
        <v>0</v>
      </c>
      <c r="F21" s="17">
        <f t="shared" si="0"/>
        <v>51</v>
      </c>
      <c r="G21" s="18">
        <f t="shared" si="1"/>
        <v>0.32075471698113206</v>
      </c>
    </row>
    <row r="22" spans="1:7" x14ac:dyDescent="0.25">
      <c r="A22" s="32" t="s">
        <v>8</v>
      </c>
    </row>
    <row r="29" spans="1:7" ht="18.75" x14ac:dyDescent="0.3">
      <c r="A29" s="1" t="s">
        <v>35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45</v>
      </c>
      <c r="C32" s="25">
        <f t="shared" ref="C32:E32" si="2">+C7+C10</f>
        <v>13</v>
      </c>
      <c r="D32" s="25">
        <f t="shared" si="2"/>
        <v>4</v>
      </c>
      <c r="E32" s="25">
        <f t="shared" si="2"/>
        <v>0</v>
      </c>
      <c r="F32" s="26">
        <f t="shared" ref="F32:F38" si="3">C32+D32+E32</f>
        <v>17</v>
      </c>
      <c r="G32" s="57">
        <f t="shared" ref="G32:G37" si="4">F32/B32</f>
        <v>0.37777777777777777</v>
      </c>
    </row>
    <row r="33" spans="1:7" x14ac:dyDescent="0.25">
      <c r="A33" s="24" t="s">
        <v>9</v>
      </c>
      <c r="B33" s="25">
        <f>+B11</f>
        <v>30</v>
      </c>
      <c r="C33" s="25">
        <f t="shared" ref="C33:E33" si="5">+C11</f>
        <v>11</v>
      </c>
      <c r="D33" s="25">
        <f t="shared" si="5"/>
        <v>1</v>
      </c>
      <c r="E33" s="25">
        <f t="shared" si="5"/>
        <v>0</v>
      </c>
      <c r="F33" s="26">
        <f t="shared" si="3"/>
        <v>12</v>
      </c>
      <c r="G33" s="57">
        <f t="shared" si="4"/>
        <v>0.4</v>
      </c>
    </row>
    <row r="34" spans="1:7" x14ac:dyDescent="0.25">
      <c r="A34" s="24" t="s">
        <v>15</v>
      </c>
      <c r="B34" s="25">
        <f>+B17+B19+B20</f>
        <v>29</v>
      </c>
      <c r="C34" s="25">
        <f t="shared" ref="C34:E34" si="6">+C17+C19+C20</f>
        <v>2</v>
      </c>
      <c r="D34" s="25">
        <f t="shared" si="6"/>
        <v>4</v>
      </c>
      <c r="E34" s="25">
        <f t="shared" si="6"/>
        <v>0</v>
      </c>
      <c r="F34" s="26">
        <f t="shared" si="3"/>
        <v>6</v>
      </c>
      <c r="G34" s="57">
        <f t="shared" si="4"/>
        <v>0.20689655172413793</v>
      </c>
    </row>
    <row r="35" spans="1:7" x14ac:dyDescent="0.25">
      <c r="A35" s="24" t="s">
        <v>7</v>
      </c>
      <c r="B35" s="25">
        <f>+B8</f>
        <v>29</v>
      </c>
      <c r="C35" s="25">
        <f t="shared" ref="C35:E35" si="7">+C8</f>
        <v>2</v>
      </c>
      <c r="D35" s="25">
        <f t="shared" si="7"/>
        <v>1</v>
      </c>
      <c r="E35" s="25">
        <f t="shared" si="7"/>
        <v>0</v>
      </c>
      <c r="F35" s="26">
        <f t="shared" si="3"/>
        <v>3</v>
      </c>
      <c r="G35" s="55">
        <f t="shared" si="4"/>
        <v>0.10344827586206896</v>
      </c>
    </row>
    <row r="36" spans="1:7" x14ac:dyDescent="0.25">
      <c r="A36" s="24" t="s">
        <v>16</v>
      </c>
      <c r="B36" s="25">
        <f>+B9</f>
        <v>2</v>
      </c>
      <c r="C36" s="25">
        <f t="shared" ref="C36:E36" si="8">+C9</f>
        <v>2</v>
      </c>
      <c r="D36" s="25">
        <f t="shared" si="8"/>
        <v>0</v>
      </c>
      <c r="E36" s="25">
        <f t="shared" si="8"/>
        <v>0</v>
      </c>
      <c r="F36" s="26">
        <f t="shared" si="3"/>
        <v>2</v>
      </c>
      <c r="G36" s="57">
        <f t="shared" si="4"/>
        <v>1</v>
      </c>
    </row>
    <row r="37" spans="1:7" x14ac:dyDescent="0.25">
      <c r="A37" s="24" t="s">
        <v>17</v>
      </c>
      <c r="B37" s="25">
        <f>+B18</f>
        <v>24</v>
      </c>
      <c r="C37" s="25">
        <f t="shared" ref="C37:E37" si="9">+C18</f>
        <v>11</v>
      </c>
      <c r="D37" s="25">
        <f t="shared" si="9"/>
        <v>0</v>
      </c>
      <c r="E37" s="25">
        <f t="shared" si="9"/>
        <v>0</v>
      </c>
      <c r="F37" s="26">
        <f t="shared" si="3"/>
        <v>11</v>
      </c>
      <c r="G37" s="57">
        <f t="shared" si="4"/>
        <v>0.45833333333333331</v>
      </c>
    </row>
    <row r="38" spans="1:7" x14ac:dyDescent="0.25">
      <c r="A38" s="28" t="str">
        <f>+A21</f>
        <v>RED ISLAY</v>
      </c>
      <c r="B38" s="29">
        <f>SUM(B32:B37)</f>
        <v>159</v>
      </c>
      <c r="C38" s="29">
        <f>SUM(C32:C37)</f>
        <v>41</v>
      </c>
      <c r="D38" s="29">
        <f>SUM(D32:D37)</f>
        <v>10</v>
      </c>
      <c r="E38" s="29">
        <f>SUM(E32:E37)</f>
        <v>0</v>
      </c>
      <c r="F38" s="29">
        <f t="shared" si="3"/>
        <v>51</v>
      </c>
      <c r="G38" s="30">
        <f>F38/B38</f>
        <v>0.32075471698113206</v>
      </c>
    </row>
    <row r="39" spans="1:7" x14ac:dyDescent="0.25">
      <c r="A39" s="31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50" t="s">
        <v>48</v>
      </c>
    </row>
    <row r="43" spans="1:7" ht="16.5" thickBot="1" x14ac:dyDescent="0.3">
      <c r="A43" s="51" t="s">
        <v>49</v>
      </c>
    </row>
    <row r="44" spans="1:7" ht="32.25" thickBot="1" x14ac:dyDescent="0.3">
      <c r="A44" s="52" t="s">
        <v>50</v>
      </c>
    </row>
    <row r="45" spans="1:7" ht="16.5" thickBot="1" x14ac:dyDescent="0.3">
      <c r="A45" s="53" t="s">
        <v>51</v>
      </c>
    </row>
  </sheetData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K28" sqref="K28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52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101</v>
      </c>
      <c r="C6" s="9">
        <v>17</v>
      </c>
      <c r="D6" s="9">
        <v>5</v>
      </c>
      <c r="E6" s="9">
        <v>0</v>
      </c>
      <c r="F6" s="9">
        <f>C6+D6+E6</f>
        <v>22</v>
      </c>
      <c r="G6" s="10">
        <f>F6/B6</f>
        <v>0.21782178217821782</v>
      </c>
    </row>
    <row r="7" spans="1:7" x14ac:dyDescent="0.25">
      <c r="A7" s="4" t="s">
        <v>18</v>
      </c>
      <c r="B7" s="11">
        <v>46</v>
      </c>
      <c r="C7" s="11">
        <v>13</v>
      </c>
      <c r="D7" s="11">
        <v>4</v>
      </c>
      <c r="E7" s="11">
        <v>0</v>
      </c>
      <c r="F7" s="11">
        <f t="shared" ref="F7:F21" si="0">C7+D7+E7</f>
        <v>17</v>
      </c>
      <c r="G7" s="12">
        <f t="shared" ref="G7:G21" si="1">F7/B7</f>
        <v>0.36956521739130432</v>
      </c>
    </row>
    <row r="8" spans="1:7" x14ac:dyDescent="0.25">
      <c r="A8" s="5" t="s">
        <v>19</v>
      </c>
      <c r="B8" s="13">
        <v>38</v>
      </c>
      <c r="C8" s="13">
        <v>2</v>
      </c>
      <c r="D8" s="13">
        <v>1</v>
      </c>
      <c r="E8" s="13">
        <v>0</v>
      </c>
      <c r="F8" s="13">
        <f t="shared" si="0"/>
        <v>3</v>
      </c>
      <c r="G8" s="14">
        <f t="shared" si="1"/>
        <v>7.8947368421052627E-2</v>
      </c>
    </row>
    <row r="9" spans="1:7" x14ac:dyDescent="0.25">
      <c r="A9" s="4" t="s">
        <v>23</v>
      </c>
      <c r="B9" s="11">
        <v>3</v>
      </c>
      <c r="C9" s="11">
        <v>2</v>
      </c>
      <c r="D9" s="11">
        <v>0</v>
      </c>
      <c r="E9" s="11">
        <v>0</v>
      </c>
      <c r="F9" s="11">
        <f t="shared" si="0"/>
        <v>2</v>
      </c>
      <c r="G9" s="12">
        <f t="shared" si="1"/>
        <v>0.66666666666666663</v>
      </c>
    </row>
    <row r="10" spans="1:7" x14ac:dyDescent="0.25">
      <c r="A10" s="5" t="s">
        <v>24</v>
      </c>
      <c r="B10" s="13">
        <v>14</v>
      </c>
      <c r="C10" s="13">
        <v>0</v>
      </c>
      <c r="D10" s="13">
        <v>0</v>
      </c>
      <c r="E10" s="13">
        <v>0</v>
      </c>
      <c r="F10" s="13">
        <f t="shared" si="0"/>
        <v>0</v>
      </c>
      <c r="G10" s="14">
        <f t="shared" si="1"/>
        <v>0</v>
      </c>
    </row>
    <row r="11" spans="1:7" x14ac:dyDescent="0.25">
      <c r="A11" s="6" t="s">
        <v>9</v>
      </c>
      <c r="B11" s="9">
        <v>38</v>
      </c>
      <c r="C11" s="9">
        <v>14</v>
      </c>
      <c r="D11" s="9">
        <v>1</v>
      </c>
      <c r="E11" s="9">
        <v>0</v>
      </c>
      <c r="F11" s="15">
        <f t="shared" si="0"/>
        <v>15</v>
      </c>
      <c r="G11" s="16">
        <f t="shared" si="1"/>
        <v>0.39473684210526316</v>
      </c>
    </row>
    <row r="12" spans="1:7" x14ac:dyDescent="0.25">
      <c r="A12" s="5" t="s">
        <v>20</v>
      </c>
      <c r="B12" s="13">
        <v>31</v>
      </c>
      <c r="C12" s="13">
        <v>12</v>
      </c>
      <c r="D12" s="13">
        <v>0</v>
      </c>
      <c r="E12" s="13">
        <v>0</v>
      </c>
      <c r="F12" s="13">
        <f t="shared" si="0"/>
        <v>12</v>
      </c>
      <c r="G12" s="14">
        <f t="shared" si="1"/>
        <v>0.38709677419354838</v>
      </c>
    </row>
    <row r="13" spans="1:7" x14ac:dyDescent="0.25">
      <c r="A13" s="4" t="s">
        <v>25</v>
      </c>
      <c r="B13" s="11">
        <v>5</v>
      </c>
      <c r="C13" s="11">
        <v>2</v>
      </c>
      <c r="D13" s="11">
        <v>1</v>
      </c>
      <c r="E13" s="11">
        <v>0</v>
      </c>
      <c r="F13" s="11">
        <f t="shared" si="0"/>
        <v>3</v>
      </c>
      <c r="G13" s="12">
        <f t="shared" si="1"/>
        <v>0.6</v>
      </c>
    </row>
    <row r="14" spans="1:7" x14ac:dyDescent="0.25">
      <c r="A14" s="5" t="s">
        <v>26</v>
      </c>
      <c r="B14" s="13">
        <v>1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1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72</v>
      </c>
      <c r="C16" s="9">
        <v>14</v>
      </c>
      <c r="D16" s="9">
        <v>4</v>
      </c>
      <c r="E16" s="9">
        <v>0</v>
      </c>
      <c r="F16" s="9">
        <f t="shared" si="0"/>
        <v>18</v>
      </c>
      <c r="G16" s="10">
        <f t="shared" si="1"/>
        <v>0.25</v>
      </c>
    </row>
    <row r="17" spans="1:7" x14ac:dyDescent="0.25">
      <c r="A17" s="4" t="s">
        <v>21</v>
      </c>
      <c r="B17" s="11">
        <v>22</v>
      </c>
      <c r="C17" s="11">
        <v>2</v>
      </c>
      <c r="D17" s="11">
        <v>3</v>
      </c>
      <c r="E17" s="11">
        <v>0</v>
      </c>
      <c r="F17" s="11">
        <f t="shared" si="0"/>
        <v>5</v>
      </c>
      <c r="G17" s="12">
        <f t="shared" si="1"/>
        <v>0.22727272727272727</v>
      </c>
    </row>
    <row r="18" spans="1:7" x14ac:dyDescent="0.25">
      <c r="A18" s="5" t="s">
        <v>22</v>
      </c>
      <c r="B18" s="13">
        <v>32</v>
      </c>
      <c r="C18" s="13">
        <v>12</v>
      </c>
      <c r="D18" s="13">
        <v>0</v>
      </c>
      <c r="E18" s="13">
        <v>0</v>
      </c>
      <c r="F18" s="13">
        <f t="shared" si="0"/>
        <v>12</v>
      </c>
      <c r="G18" s="14">
        <f t="shared" si="1"/>
        <v>0.375</v>
      </c>
    </row>
    <row r="19" spans="1:7" x14ac:dyDescent="0.25">
      <c r="A19" s="4" t="s">
        <v>28</v>
      </c>
      <c r="B19" s="11">
        <v>4</v>
      </c>
      <c r="C19" s="11">
        <v>0</v>
      </c>
      <c r="D19" s="11">
        <v>1</v>
      </c>
      <c r="E19" s="11">
        <v>0</v>
      </c>
      <c r="F19" s="11">
        <f t="shared" si="0"/>
        <v>1</v>
      </c>
      <c r="G19" s="12">
        <f t="shared" si="1"/>
        <v>0.25</v>
      </c>
    </row>
    <row r="20" spans="1:7" ht="15.75" thickBot="1" x14ac:dyDescent="0.3">
      <c r="A20" s="5" t="s">
        <v>29</v>
      </c>
      <c r="B20" s="13">
        <v>14</v>
      </c>
      <c r="C20" s="13">
        <v>0</v>
      </c>
      <c r="D20" s="13">
        <v>0</v>
      </c>
      <c r="E20" s="13">
        <v>0</v>
      </c>
      <c r="F20" s="13">
        <f t="shared" si="0"/>
        <v>0</v>
      </c>
      <c r="G20" s="14">
        <f t="shared" si="1"/>
        <v>0</v>
      </c>
    </row>
    <row r="21" spans="1:7" ht="15.75" thickTop="1" x14ac:dyDescent="0.25">
      <c r="A21" s="7" t="s">
        <v>30</v>
      </c>
      <c r="B21" s="17">
        <v>211</v>
      </c>
      <c r="C21" s="17">
        <v>45</v>
      </c>
      <c r="D21" s="17">
        <v>10</v>
      </c>
      <c r="E21" s="17">
        <v>0</v>
      </c>
      <c r="F21" s="17">
        <f t="shared" si="0"/>
        <v>55</v>
      </c>
      <c r="G21" s="18">
        <f t="shared" si="1"/>
        <v>0.26066350710900477</v>
      </c>
    </row>
    <row r="22" spans="1:7" x14ac:dyDescent="0.25">
      <c r="A22" s="33" t="s">
        <v>8</v>
      </c>
    </row>
    <row r="29" spans="1:7" ht="18.75" x14ac:dyDescent="0.3">
      <c r="A29" s="1" t="s">
        <v>31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60</v>
      </c>
      <c r="C32" s="25">
        <f t="shared" ref="C32:E32" si="2">+C7+C10</f>
        <v>13</v>
      </c>
      <c r="D32" s="25">
        <f t="shared" si="2"/>
        <v>4</v>
      </c>
      <c r="E32" s="25">
        <f t="shared" si="2"/>
        <v>0</v>
      </c>
      <c r="F32" s="26">
        <f t="shared" ref="F32:F38" si="3">C32+D32+E32</f>
        <v>17</v>
      </c>
      <c r="G32" s="54">
        <f t="shared" ref="G32:G37" si="4">F32/B32</f>
        <v>0.28333333333333333</v>
      </c>
    </row>
    <row r="33" spans="1:7" x14ac:dyDescent="0.25">
      <c r="A33" s="24" t="s">
        <v>9</v>
      </c>
      <c r="B33" s="25">
        <f>+B11</f>
        <v>38</v>
      </c>
      <c r="C33" s="25">
        <f t="shared" ref="C33:E33" si="5">+C11</f>
        <v>14</v>
      </c>
      <c r="D33" s="25">
        <f t="shared" si="5"/>
        <v>1</v>
      </c>
      <c r="E33" s="25">
        <f t="shared" si="5"/>
        <v>0</v>
      </c>
      <c r="F33" s="26">
        <f t="shared" si="3"/>
        <v>15</v>
      </c>
      <c r="G33" s="54">
        <f t="shared" si="4"/>
        <v>0.39473684210526316</v>
      </c>
    </row>
    <row r="34" spans="1:7" x14ac:dyDescent="0.25">
      <c r="A34" s="24" t="s">
        <v>15</v>
      </c>
      <c r="B34" s="25">
        <f>+B17+B19+B20</f>
        <v>40</v>
      </c>
      <c r="C34" s="25">
        <f t="shared" ref="C34:E34" si="6">+C17+C19+C20</f>
        <v>2</v>
      </c>
      <c r="D34" s="25">
        <f t="shared" si="6"/>
        <v>4</v>
      </c>
      <c r="E34" s="25">
        <f t="shared" si="6"/>
        <v>0</v>
      </c>
      <c r="F34" s="26">
        <f t="shared" si="3"/>
        <v>6</v>
      </c>
      <c r="G34" s="54">
        <f t="shared" si="4"/>
        <v>0.15</v>
      </c>
    </row>
    <row r="35" spans="1:7" x14ac:dyDescent="0.25">
      <c r="A35" s="24" t="s">
        <v>7</v>
      </c>
      <c r="B35" s="25">
        <f>+B8</f>
        <v>38</v>
      </c>
      <c r="C35" s="25">
        <f t="shared" ref="C35:E36" si="7">+C8</f>
        <v>2</v>
      </c>
      <c r="D35" s="25">
        <f t="shared" si="7"/>
        <v>1</v>
      </c>
      <c r="E35" s="25">
        <f t="shared" si="7"/>
        <v>0</v>
      </c>
      <c r="F35" s="26">
        <f t="shared" si="3"/>
        <v>3</v>
      </c>
      <c r="G35" s="60">
        <f t="shared" si="4"/>
        <v>7.8947368421052627E-2</v>
      </c>
    </row>
    <row r="36" spans="1:7" x14ac:dyDescent="0.25">
      <c r="A36" s="24" t="s">
        <v>16</v>
      </c>
      <c r="B36" s="25">
        <f>+B9</f>
        <v>3</v>
      </c>
      <c r="C36" s="25">
        <f t="shared" si="7"/>
        <v>2</v>
      </c>
      <c r="D36" s="25">
        <f t="shared" si="7"/>
        <v>0</v>
      </c>
      <c r="E36" s="25">
        <f t="shared" si="7"/>
        <v>0</v>
      </c>
      <c r="F36" s="26">
        <f t="shared" si="3"/>
        <v>2</v>
      </c>
      <c r="G36" s="54">
        <f t="shared" si="4"/>
        <v>0.66666666666666663</v>
      </c>
    </row>
    <row r="37" spans="1:7" x14ac:dyDescent="0.25">
      <c r="A37" s="24" t="s">
        <v>17</v>
      </c>
      <c r="B37" s="25">
        <f>+B18</f>
        <v>32</v>
      </c>
      <c r="C37" s="25">
        <f t="shared" ref="C37:E37" si="8">+C18</f>
        <v>12</v>
      </c>
      <c r="D37" s="25">
        <f t="shared" si="8"/>
        <v>0</v>
      </c>
      <c r="E37" s="25">
        <f t="shared" si="8"/>
        <v>0</v>
      </c>
      <c r="F37" s="26">
        <f t="shared" si="3"/>
        <v>12</v>
      </c>
      <c r="G37" s="54">
        <f t="shared" si="4"/>
        <v>0.375</v>
      </c>
    </row>
    <row r="38" spans="1:7" x14ac:dyDescent="0.25">
      <c r="A38" s="28" t="str">
        <f>+A21</f>
        <v>RED ISLAY</v>
      </c>
      <c r="B38" s="29">
        <f>SUM(B32:B37)</f>
        <v>211</v>
      </c>
      <c r="C38" s="29">
        <f>SUM(C32:C37)</f>
        <v>45</v>
      </c>
      <c r="D38" s="29">
        <f>SUM(D32:D37)</f>
        <v>10</v>
      </c>
      <c r="E38" s="29">
        <f>SUM(E32:E37)</f>
        <v>0</v>
      </c>
      <c r="F38" s="29">
        <f t="shared" si="3"/>
        <v>55</v>
      </c>
      <c r="G38" s="30">
        <f>F38/B38</f>
        <v>0.26066350710900477</v>
      </c>
    </row>
    <row r="39" spans="1:7" x14ac:dyDescent="0.25">
      <c r="A39" s="31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50" t="s">
        <v>48</v>
      </c>
    </row>
    <row r="43" spans="1:7" ht="16.5" thickBot="1" x14ac:dyDescent="0.3">
      <c r="A43" s="51" t="s">
        <v>49</v>
      </c>
    </row>
    <row r="44" spans="1:7" ht="32.25" thickBot="1" x14ac:dyDescent="0.3">
      <c r="A44" s="61" t="s">
        <v>50</v>
      </c>
    </row>
    <row r="45" spans="1:7" ht="16.5" thickBot="1" x14ac:dyDescent="0.3">
      <c r="A45" s="53" t="s">
        <v>51</v>
      </c>
    </row>
  </sheetData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130" zoomScaleNormal="130" workbookViewId="0">
      <selection activeCell="H9" sqref="H9"/>
    </sheetView>
  </sheetViews>
  <sheetFormatPr baseColWidth="10" defaultRowHeight="15" x14ac:dyDescent="0.25"/>
  <cols>
    <col min="1" max="1" width="20.85546875" bestFit="1" customWidth="1"/>
    <col min="2" max="7" width="11.42578125" style="2"/>
  </cols>
  <sheetData>
    <row r="1" spans="1:7" ht="15.75" x14ac:dyDescent="0.25">
      <c r="A1" s="35" t="s">
        <v>44</v>
      </c>
    </row>
    <row r="2" spans="1:7" ht="15.75" x14ac:dyDescent="0.25">
      <c r="A2" s="56" t="s">
        <v>54</v>
      </c>
    </row>
    <row r="5" spans="1:7" ht="30" x14ac:dyDescent="0.25">
      <c r="A5" s="42" t="s">
        <v>45</v>
      </c>
      <c r="B5" s="43" t="s">
        <v>46</v>
      </c>
      <c r="C5" s="44" t="s">
        <v>36</v>
      </c>
      <c r="D5" s="44" t="s">
        <v>37</v>
      </c>
      <c r="E5" s="44" t="s">
        <v>38</v>
      </c>
      <c r="F5" s="44" t="s">
        <v>39</v>
      </c>
      <c r="G5" s="44" t="s">
        <v>40</v>
      </c>
    </row>
    <row r="6" spans="1:7" x14ac:dyDescent="0.25">
      <c r="A6" s="45" t="s">
        <v>41</v>
      </c>
      <c r="B6" s="46">
        <f>SUM(B7:B10)</f>
        <v>0</v>
      </c>
      <c r="C6" s="46">
        <f t="shared" ref="C6:F6" si="0">SUM(C7:C10)</f>
        <v>3</v>
      </c>
      <c r="D6" s="46">
        <f t="shared" si="0"/>
        <v>0</v>
      </c>
      <c r="E6" s="46">
        <f t="shared" si="0"/>
        <v>2</v>
      </c>
      <c r="F6" s="46">
        <f t="shared" si="0"/>
        <v>0</v>
      </c>
      <c r="G6" s="46">
        <f>SUM(B6:F6)</f>
        <v>5</v>
      </c>
    </row>
    <row r="7" spans="1:7" x14ac:dyDescent="0.25">
      <c r="A7" s="47" t="s">
        <v>18</v>
      </c>
      <c r="B7" s="48"/>
      <c r="C7" s="48">
        <v>1</v>
      </c>
      <c r="D7" s="48"/>
      <c r="E7" s="48">
        <v>2</v>
      </c>
      <c r="F7" s="48"/>
      <c r="G7" s="48">
        <f t="shared" ref="G7:G21" si="1">SUM(B7:F7)</f>
        <v>3</v>
      </c>
    </row>
    <row r="8" spans="1:7" x14ac:dyDescent="0.25">
      <c r="A8" s="47" t="s">
        <v>19</v>
      </c>
      <c r="B8" s="48"/>
      <c r="C8" s="48"/>
      <c r="D8" s="48"/>
      <c r="E8" s="48"/>
      <c r="F8" s="48"/>
      <c r="G8" s="48">
        <f t="shared" si="1"/>
        <v>0</v>
      </c>
    </row>
    <row r="9" spans="1:7" x14ac:dyDescent="0.25">
      <c r="A9" s="47" t="s">
        <v>23</v>
      </c>
      <c r="B9" s="48"/>
      <c r="C9" s="48"/>
      <c r="D9" s="48"/>
      <c r="E9" s="48"/>
      <c r="F9" s="48"/>
      <c r="G9" s="48">
        <f t="shared" si="1"/>
        <v>0</v>
      </c>
    </row>
    <row r="10" spans="1:7" x14ac:dyDescent="0.25">
      <c r="A10" s="47" t="s">
        <v>24</v>
      </c>
      <c r="B10" s="48"/>
      <c r="C10" s="48">
        <v>2</v>
      </c>
      <c r="D10" s="48"/>
      <c r="E10" s="48"/>
      <c r="F10" s="48"/>
      <c r="G10" s="48">
        <f t="shared" si="1"/>
        <v>2</v>
      </c>
    </row>
    <row r="11" spans="1:7" x14ac:dyDescent="0.25">
      <c r="A11" s="45" t="s">
        <v>42</v>
      </c>
      <c r="B11" s="46">
        <f>SUM(B12:B15)</f>
        <v>0</v>
      </c>
      <c r="C11" s="46">
        <f t="shared" ref="C11" si="2">SUM(C12:C15)</f>
        <v>6</v>
      </c>
      <c r="D11" s="46">
        <f t="shared" ref="D11" si="3">SUM(D12:D15)</f>
        <v>1</v>
      </c>
      <c r="E11" s="46">
        <f t="shared" ref="E11" si="4">SUM(E12:E15)</f>
        <v>2</v>
      </c>
      <c r="F11" s="46">
        <f t="shared" ref="F11" si="5">SUM(F12:F15)</f>
        <v>0</v>
      </c>
      <c r="G11" s="46">
        <f t="shared" si="1"/>
        <v>9</v>
      </c>
    </row>
    <row r="12" spans="1:7" x14ac:dyDescent="0.25">
      <c r="A12" s="47" t="s">
        <v>20</v>
      </c>
      <c r="B12" s="48"/>
      <c r="C12" s="48">
        <v>6</v>
      </c>
      <c r="D12" s="48"/>
      <c r="E12" s="48">
        <v>1</v>
      </c>
      <c r="F12" s="48"/>
      <c r="G12" s="48">
        <f t="shared" si="1"/>
        <v>7</v>
      </c>
    </row>
    <row r="13" spans="1:7" x14ac:dyDescent="0.25">
      <c r="A13" s="47" t="s">
        <v>25</v>
      </c>
      <c r="B13" s="48"/>
      <c r="C13" s="48"/>
      <c r="D13" s="48"/>
      <c r="E13" s="48">
        <v>1</v>
      </c>
      <c r="F13" s="48"/>
      <c r="G13" s="48">
        <f t="shared" si="1"/>
        <v>1</v>
      </c>
    </row>
    <row r="14" spans="1:7" x14ac:dyDescent="0.25">
      <c r="A14" s="49" t="s">
        <v>26</v>
      </c>
      <c r="B14" s="48"/>
      <c r="C14" s="48"/>
      <c r="D14" s="48"/>
      <c r="E14" s="48"/>
      <c r="F14" s="48"/>
      <c r="G14" s="48">
        <f t="shared" si="1"/>
        <v>0</v>
      </c>
    </row>
    <row r="15" spans="1:7" x14ac:dyDescent="0.25">
      <c r="A15" s="49" t="s">
        <v>27</v>
      </c>
      <c r="B15" s="48"/>
      <c r="C15" s="48"/>
      <c r="D15" s="48">
        <v>1</v>
      </c>
      <c r="E15" s="48"/>
      <c r="F15" s="48"/>
      <c r="G15" s="48">
        <f t="shared" si="1"/>
        <v>1</v>
      </c>
    </row>
    <row r="16" spans="1:7" x14ac:dyDescent="0.25">
      <c r="A16" s="45" t="s">
        <v>43</v>
      </c>
      <c r="B16" s="46">
        <f>SUM(B17:B20)</f>
        <v>1</v>
      </c>
      <c r="C16" s="46">
        <f t="shared" ref="C16" si="6">SUM(C17:C20)</f>
        <v>1</v>
      </c>
      <c r="D16" s="46">
        <f t="shared" ref="D16" si="7">SUM(D17:D20)</f>
        <v>1</v>
      </c>
      <c r="E16" s="46">
        <f t="shared" ref="E16" si="8">SUM(E17:E20)</f>
        <v>1</v>
      </c>
      <c r="F16" s="46">
        <f t="shared" ref="F16" si="9">SUM(F17:F20)</f>
        <v>0</v>
      </c>
      <c r="G16" s="46">
        <f t="shared" si="1"/>
        <v>4</v>
      </c>
    </row>
    <row r="17" spans="1:7" x14ac:dyDescent="0.25">
      <c r="A17" s="47" t="s">
        <v>21</v>
      </c>
      <c r="B17" s="48">
        <v>1</v>
      </c>
      <c r="C17" s="48"/>
      <c r="D17" s="48"/>
      <c r="E17" s="48"/>
      <c r="F17" s="48"/>
      <c r="G17" s="48">
        <f t="shared" si="1"/>
        <v>1</v>
      </c>
    </row>
    <row r="18" spans="1:7" x14ac:dyDescent="0.25">
      <c r="A18" s="47" t="s">
        <v>22</v>
      </c>
      <c r="B18" s="48"/>
      <c r="C18" s="48">
        <v>1</v>
      </c>
      <c r="D18" s="48"/>
      <c r="E18" s="48"/>
      <c r="F18" s="48"/>
      <c r="G18" s="48">
        <f t="shared" si="1"/>
        <v>1</v>
      </c>
    </row>
    <row r="19" spans="1:7" x14ac:dyDescent="0.25">
      <c r="A19" s="47" t="s">
        <v>28</v>
      </c>
      <c r="B19" s="48"/>
      <c r="C19" s="48"/>
      <c r="D19" s="48"/>
      <c r="E19" s="48"/>
      <c r="F19" s="48"/>
      <c r="G19" s="48">
        <f t="shared" si="1"/>
        <v>0</v>
      </c>
    </row>
    <row r="20" spans="1:7" x14ac:dyDescent="0.25">
      <c r="A20" s="47" t="s">
        <v>29</v>
      </c>
      <c r="B20" s="48"/>
      <c r="C20" s="48"/>
      <c r="D20" s="48">
        <v>1</v>
      </c>
      <c r="E20" s="48">
        <v>1</v>
      </c>
      <c r="F20" s="48"/>
      <c r="G20" s="48">
        <f t="shared" si="1"/>
        <v>2</v>
      </c>
    </row>
    <row r="21" spans="1:7" x14ac:dyDescent="0.25">
      <c r="A21" s="58" t="s">
        <v>40</v>
      </c>
      <c r="B21" s="59">
        <f>B6+B11+B16</f>
        <v>1</v>
      </c>
      <c r="C21" s="59">
        <f t="shared" ref="C21:F21" si="10">C6+C11+C16</f>
        <v>10</v>
      </c>
      <c r="D21" s="59">
        <f t="shared" si="10"/>
        <v>2</v>
      </c>
      <c r="E21" s="59">
        <f t="shared" si="10"/>
        <v>5</v>
      </c>
      <c r="F21" s="59">
        <f t="shared" si="10"/>
        <v>0</v>
      </c>
      <c r="G21" s="59">
        <f t="shared" si="1"/>
        <v>18</v>
      </c>
    </row>
    <row r="22" spans="1:7" x14ac:dyDescent="0.25">
      <c r="A22" s="33" t="s">
        <v>8</v>
      </c>
    </row>
    <row r="27" spans="1:7" x14ac:dyDescent="0.25">
      <c r="A27" s="34" t="s">
        <v>47</v>
      </c>
    </row>
    <row r="29" spans="1:7" ht="30" x14ac:dyDescent="0.25">
      <c r="A29" s="38" t="s">
        <v>11</v>
      </c>
      <c r="B29" s="39" t="s">
        <v>46</v>
      </c>
      <c r="C29" s="40" t="s">
        <v>36</v>
      </c>
      <c r="D29" s="40" t="s">
        <v>37</v>
      </c>
      <c r="E29" s="40" t="s">
        <v>38</v>
      </c>
      <c r="F29" s="40" t="s">
        <v>39</v>
      </c>
      <c r="G29" s="41" t="s">
        <v>40</v>
      </c>
    </row>
    <row r="30" spans="1:7" x14ac:dyDescent="0.25">
      <c r="A30" s="24" t="s">
        <v>10</v>
      </c>
      <c r="B30" s="25">
        <f>+B7+B10</f>
        <v>0</v>
      </c>
      <c r="C30" s="25">
        <f t="shared" ref="C30:F30" si="11">+C7+C10</f>
        <v>3</v>
      </c>
      <c r="D30" s="25">
        <f t="shared" si="11"/>
        <v>0</v>
      </c>
      <c r="E30" s="25">
        <f t="shared" si="11"/>
        <v>2</v>
      </c>
      <c r="F30" s="25">
        <f t="shared" si="11"/>
        <v>0</v>
      </c>
      <c r="G30" s="36">
        <f>SUM(B30:F30)</f>
        <v>5</v>
      </c>
    </row>
    <row r="31" spans="1:7" x14ac:dyDescent="0.25">
      <c r="A31" s="24" t="s">
        <v>9</v>
      </c>
      <c r="B31" s="25">
        <f>+B11</f>
        <v>0</v>
      </c>
      <c r="C31" s="25">
        <f t="shared" ref="C31:F31" si="12">+C11</f>
        <v>6</v>
      </c>
      <c r="D31" s="25">
        <f t="shared" si="12"/>
        <v>1</v>
      </c>
      <c r="E31" s="25">
        <f t="shared" si="12"/>
        <v>2</v>
      </c>
      <c r="F31" s="25">
        <f t="shared" si="12"/>
        <v>0</v>
      </c>
      <c r="G31" s="36">
        <f t="shared" ref="G31:G36" si="13">SUM(B31:F31)</f>
        <v>9</v>
      </c>
    </row>
    <row r="32" spans="1:7" x14ac:dyDescent="0.25">
      <c r="A32" s="24" t="s">
        <v>15</v>
      </c>
      <c r="B32" s="25">
        <f>+B17+B19+B20</f>
        <v>1</v>
      </c>
      <c r="C32" s="25">
        <f>+C17+C19+C20</f>
        <v>0</v>
      </c>
      <c r="D32" s="25">
        <f>+D17+D19+D20</f>
        <v>1</v>
      </c>
      <c r="E32" s="25">
        <f>+E17+E19+E20</f>
        <v>1</v>
      </c>
      <c r="F32" s="25">
        <f>+F17+F19+F20</f>
        <v>0</v>
      </c>
      <c r="G32" s="36">
        <f t="shared" si="13"/>
        <v>3</v>
      </c>
    </row>
    <row r="33" spans="1:7" x14ac:dyDescent="0.25">
      <c r="A33" s="24" t="s">
        <v>7</v>
      </c>
      <c r="B33" s="25">
        <f>+B8</f>
        <v>0</v>
      </c>
      <c r="C33" s="25">
        <f t="shared" ref="C33:F33" si="14">+C8</f>
        <v>0</v>
      </c>
      <c r="D33" s="25">
        <f t="shared" si="14"/>
        <v>0</v>
      </c>
      <c r="E33" s="25">
        <f t="shared" si="14"/>
        <v>0</v>
      </c>
      <c r="F33" s="25">
        <f t="shared" si="14"/>
        <v>0</v>
      </c>
      <c r="G33" s="36">
        <f t="shared" si="13"/>
        <v>0</v>
      </c>
    </row>
    <row r="34" spans="1:7" x14ac:dyDescent="0.25">
      <c r="A34" s="24" t="s">
        <v>16</v>
      </c>
      <c r="B34" s="25">
        <f>+B9</f>
        <v>0</v>
      </c>
      <c r="C34" s="25">
        <f t="shared" ref="C34:F34" si="15">+C9</f>
        <v>0</v>
      </c>
      <c r="D34" s="25">
        <f t="shared" si="15"/>
        <v>0</v>
      </c>
      <c r="E34" s="25">
        <f t="shared" si="15"/>
        <v>0</v>
      </c>
      <c r="F34" s="25">
        <f t="shared" si="15"/>
        <v>0</v>
      </c>
      <c r="G34" s="36">
        <f t="shared" si="13"/>
        <v>0</v>
      </c>
    </row>
    <row r="35" spans="1:7" x14ac:dyDescent="0.25">
      <c r="A35" s="24" t="s">
        <v>17</v>
      </c>
      <c r="B35" s="25">
        <f>+B18</f>
        <v>0</v>
      </c>
      <c r="C35" s="25">
        <f t="shared" ref="C35:F35" si="16">+C18</f>
        <v>1</v>
      </c>
      <c r="D35" s="25">
        <f t="shared" si="16"/>
        <v>0</v>
      </c>
      <c r="E35" s="25">
        <f t="shared" si="16"/>
        <v>0</v>
      </c>
      <c r="F35" s="25">
        <f t="shared" si="16"/>
        <v>0</v>
      </c>
      <c r="G35" s="36">
        <f t="shared" si="13"/>
        <v>1</v>
      </c>
    </row>
    <row r="36" spans="1:7" x14ac:dyDescent="0.25">
      <c r="A36" s="28" t="str">
        <f>+A21</f>
        <v>Total general</v>
      </c>
      <c r="B36" s="29">
        <f>SUM(B30:B35)</f>
        <v>1</v>
      </c>
      <c r="C36" s="29">
        <f t="shared" ref="C36:F36" si="17">SUM(C30:C35)</f>
        <v>10</v>
      </c>
      <c r="D36" s="29">
        <f t="shared" si="17"/>
        <v>2</v>
      </c>
      <c r="E36" s="29">
        <f t="shared" si="17"/>
        <v>5</v>
      </c>
      <c r="F36" s="29">
        <f t="shared" si="17"/>
        <v>0</v>
      </c>
      <c r="G36" s="37">
        <f t="shared" si="13"/>
        <v>18</v>
      </c>
    </row>
    <row r="37" spans="1:7" x14ac:dyDescent="0.25">
      <c r="A37" s="33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workbookViewId="0">
      <selection activeCell="D5" sqref="D5:D11"/>
    </sheetView>
  </sheetViews>
  <sheetFormatPr baseColWidth="10" defaultRowHeight="15" x14ac:dyDescent="0.25"/>
  <cols>
    <col min="2" max="2" width="28.7109375" customWidth="1"/>
  </cols>
  <sheetData>
    <row r="1" spans="2:4" x14ac:dyDescent="0.25">
      <c r="B1" t="s">
        <v>55</v>
      </c>
    </row>
    <row r="4" spans="2:4" x14ac:dyDescent="0.25">
      <c r="B4" s="21" t="s">
        <v>11</v>
      </c>
      <c r="C4" s="22" t="s">
        <v>32</v>
      </c>
      <c r="D4" s="22" t="s">
        <v>33</v>
      </c>
    </row>
    <row r="5" spans="2:4" x14ac:dyDescent="0.25">
      <c r="B5" s="24" t="s">
        <v>10</v>
      </c>
      <c r="C5" s="27">
        <v>0.37777777777777777</v>
      </c>
      <c r="D5" s="27">
        <v>0.28333333333333333</v>
      </c>
    </row>
    <row r="6" spans="2:4" x14ac:dyDescent="0.25">
      <c r="B6" s="24" t="s">
        <v>9</v>
      </c>
      <c r="C6" s="27">
        <v>0.4</v>
      </c>
      <c r="D6" s="27">
        <v>0.39473684210526316</v>
      </c>
    </row>
    <row r="7" spans="2:4" x14ac:dyDescent="0.25">
      <c r="B7" s="24" t="s">
        <v>15</v>
      </c>
      <c r="C7" s="27">
        <v>0.20689655172413793</v>
      </c>
      <c r="D7" s="27">
        <v>0.15</v>
      </c>
    </row>
    <row r="8" spans="2:4" x14ac:dyDescent="0.25">
      <c r="B8" s="24" t="s">
        <v>7</v>
      </c>
      <c r="C8" s="27">
        <v>0.10344827586206896</v>
      </c>
      <c r="D8" s="27">
        <v>7.8947368421052627E-2</v>
      </c>
    </row>
    <row r="9" spans="2:4" x14ac:dyDescent="0.25">
      <c r="B9" s="24" t="s">
        <v>16</v>
      </c>
      <c r="C9" s="27">
        <v>1</v>
      </c>
      <c r="D9" s="27">
        <v>0.66666666666666663</v>
      </c>
    </row>
    <row r="10" spans="2:4" x14ac:dyDescent="0.25">
      <c r="B10" s="24" t="s">
        <v>17</v>
      </c>
      <c r="C10" s="27">
        <v>0.45833333333333331</v>
      </c>
      <c r="D10" s="27">
        <v>0.375</v>
      </c>
    </row>
    <row r="11" spans="2:4" x14ac:dyDescent="0.25">
      <c r="B11" s="28" t="s">
        <v>34</v>
      </c>
      <c r="C11" s="30">
        <v>0.32075471698113206</v>
      </c>
      <c r="D11" s="30">
        <v>0.26066350710900477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2</vt:i4>
      </vt:variant>
    </vt:vector>
  </HeadingPairs>
  <TitlesOfParts>
    <vt:vector size="6" baseType="lpstr">
      <vt:lpstr>6_35M</vt:lpstr>
      <vt:lpstr>MEN5</vt:lpstr>
      <vt:lpstr>RECUPERADOS</vt:lpstr>
      <vt:lpstr>Hoja2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cp:lastPrinted>2024-02-13T15:54:23Z</cp:lastPrinted>
  <dcterms:created xsi:type="dcterms:W3CDTF">2023-09-01T16:54:02Z</dcterms:created>
  <dcterms:modified xsi:type="dcterms:W3CDTF">2024-02-13T15:54:42Z</dcterms:modified>
</cp:coreProperties>
</file>