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943D25E5-CD9D-4230-8FD5-8D5A66BD0B53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" sheetId="20" r:id="rId3"/>
    <sheet name="Gráfico1" sheetId="16" r:id="rId4"/>
    <sheet name="Gráfico2" sheetId="22" r:id="rId5"/>
    <sheet name="Hoja2" sheetId="1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0" l="1"/>
  <c r="D21" i="20"/>
  <c r="E21" i="20"/>
  <c r="F21" i="20"/>
  <c r="B21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F9" i="4" l="1"/>
  <c r="A38" i="14" l="1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36" i="14" l="1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G9" i="4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<sst xmlns="http://schemas.openxmlformats.org/spreadsheetml/2006/main" count="128" uniqueCount="56">
  <si>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</si>
  <si>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</si>
  <si>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</si>
  <si>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</si>
  <si>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</si>
  <si>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</si>
  <si>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</si>
  <si>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</si>
  <si>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</si>
  <si>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</si>
  <si>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</si>
  <si>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</si>
  <si>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</si>
  <si>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</si>
  <si>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</si>
  <si>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</si>
  <si>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</si>
  <si>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</si>
  <si>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</si>
  <si>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</si>
  <si>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</si>
  <si>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</si>
  <si>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</si>
  <si>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</si>
  <si>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</si>
  <si>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</si>
  <si>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</si>
  <si>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</si>
  <si>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</si>
  <si>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</si>
  <si>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</si>
  <si>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</si>
  <si>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</si>
  <si>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</si>
  <si>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</si>
  <si>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Muy Alta Prevalencia ≥ 15%</t>
  </si>
  <si>
    <t>Alta Prevalencia entre 10 - 14.9%</t>
  </si>
  <si>
    <t>Mediana Prevalencia entre 5 - 9.9 %</t>
  </si>
  <si>
    <t>Baja Prevalencia &lt; 5%</t>
  </si>
  <si>
    <t>PACIENTES RECUPERADOS DE ANEMIA POR EDADES</t>
  </si>
  <si>
    <t>Total general</t>
  </si>
  <si>
    <t>M.R. LA PUNTA</t>
  </si>
  <si>
    <t>M.R. COCACHACRA</t>
  </si>
  <si>
    <t>M.R. ALTO INCLÁN</t>
  </si>
  <si>
    <t>4A</t>
  </si>
  <si>
    <t>3A</t>
  </si>
  <si>
    <t>2A</t>
  </si>
  <si>
    <t>1A</t>
  </si>
  <si>
    <t>MENOR 1A</t>
  </si>
  <si>
    <t>Etiquetas de fila</t>
  </si>
  <si>
    <t>CÓDIGO D509, LAB=PR, TIPO_DIAG=R</t>
  </si>
  <si>
    <t>&lt;5 AÑOS</t>
  </si>
  <si>
    <t>ANEMIA EN NIÑOS DE 6 A 35 MESES ENERO A JULIO  2024 - RED ISLAY</t>
  </si>
  <si>
    <t>ANEMIA EN NIÑOS MENORES DE 5 AÑOS  ENERO A JULIO  2024 - RED ISLAY</t>
  </si>
  <si>
    <t>% ANEMIAS EN NIÑOS ENERO A JULIO  2024</t>
  </si>
  <si>
    <t>DE ENERO A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</si>
</sst>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7" fillId="5" borderId="10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164" fontId="8" fillId="5" borderId="9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center"/>
    </xf>
    <xf numFmtId="0" fontId="7" fillId="9" borderId="11" xfId="0" applyFont="1" applyFill="1" applyBorder="1" applyAlignment="1">
      <alignment vertical="center" wrapText="1"/>
    </xf>
    <xf numFmtId="0" fontId="9" fillId="0" borderId="0" xfId="0" applyFont="1"/>
    <xf numFmtId="0" fontId="0" fillId="0" borderId="9" xfId="0" applyBorder="1" applyAlignment="1">
      <alignment horizontal="left" indent="1"/>
    </xf>
    <xf numFmtId="0" fontId="3" fillId="10" borderId="9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left"/>
    </xf>
    <xf numFmtId="0" fontId="3" fillId="11" borderId="9" xfId="0" applyFont="1" applyFill="1" applyBorder="1" applyAlignment="1">
      <alignment horizontal="center"/>
    </xf>
    <xf numFmtId="0" fontId="3" fillId="11" borderId="9" xfId="0" applyFont="1" applyFill="1" applyBorder="1"/>
    <xf numFmtId="14" fontId="0" fillId="0" borderId="0" xfId="0" applyNumberFormat="1" applyAlignment="1">
      <alignment horizontal="center"/>
    </xf>
    <xf numFmtId="164" fontId="2" fillId="9" borderId="9" xfId="1" applyNumberFormat="1" applyFont="1" applyFill="1" applyBorder="1" applyAlignment="1">
      <alignment horizontal="center"/>
    </xf>
    <xf numFmtId="164" fontId="10" fillId="5" borderId="9" xfId="1" applyNumberFormat="1" applyFont="1" applyFill="1" applyBorder="1" applyAlignment="1">
      <alignment horizontal="center"/>
    </xf>
    <xf numFmtId="0" fontId="2" fillId="12" borderId="9" xfId="0" applyFont="1" applyFill="1" applyBorder="1" applyAlignment="1">
      <alignment horizontal="left"/>
    </xf>
    <xf numFmtId="164" fontId="2" fillId="12" borderId="9" xfId="1" applyNumberFormat="1" applyFont="1" applyFill="1" applyBorder="1" applyAlignment="1">
      <alignment horizontal="center"/>
    </xf>
    <xf numFmtId="164" fontId="1" fillId="12" borderId="9" xfId="1" applyNumberFormat="1" applyFont="1" applyFill="1" applyBorder="1" applyAlignment="1">
      <alignment horizontal="center"/>
    </xf>
    <xf numFmtId="164" fontId="2" fillId="13" borderId="9" xfId="1" applyNumberFormat="1" applyFont="1" applyFill="1" applyBorder="1" applyAlignment="1">
      <alignment horizontal="center"/>
    </xf>
    <xf numFmtId="164" fontId="2" fillId="14" borderId="9" xfId="1" applyNumberFormat="1" applyFont="1" applyFill="1" applyBorder="1" applyAlignment="1">
      <alignment horizontal="center"/>
    </xf>
    <xf numFmtId="164" fontId="2" fillId="15" borderId="9" xfId="1" applyNumberFormat="1" applyFont="1" applyFill="1" applyBorder="1" applyAlignment="1">
      <alignment horizontal="center"/>
    </xf>
    <xf numFmtId="164" fontId="2" fillId="6" borderId="9" xfId="1" applyNumberFormat="1" applyFont="1" applyFill="1" applyBorder="1" applyAlignment="1">
      <alignment horizontal="center"/>
    </xf>
    <xf numFmtId="164" fontId="1" fillId="13" borderId="9" xfId="1" applyNumberFormat="1" applyFont="1" applyFill="1" applyBorder="1" applyAlignment="1">
      <alignment horizontal="center"/>
    </xf>
    <xf numFmtId="0" fontId="2" fillId="16" borderId="9" xfId="0" applyFont="1" applyFill="1" applyBorder="1" applyAlignment="1">
      <alignment horizontal="left"/>
    </xf>
    <xf numFmtId="0" fontId="2" fillId="16" borderId="9" xfId="0" applyFont="1" applyFill="1" applyBorder="1" applyAlignment="1">
      <alignment horizontal="center"/>
    </xf>
    <xf numFmtId="0" fontId="0" fillId="16" borderId="9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JULIO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Hoja2!$C$5:$C$11</c:f>
              <c:numCache>
                <c:formatCode>0.0%</c:formatCode>
                <c:ptCount val="7"/>
                <c:pt idx="0">
                  <c:v>0.10749185667752444</c:v>
                </c:pt>
                <c:pt idx="1">
                  <c:v>0.21686746987951808</c:v>
                </c:pt>
                <c:pt idx="2">
                  <c:v>0.14917127071823205</c:v>
                </c:pt>
                <c:pt idx="3">
                  <c:v>3.0303030303030304E-2</c:v>
                </c:pt>
                <c:pt idx="4">
                  <c:v>9.0909090909090912E-2</c:v>
                </c:pt>
                <c:pt idx="5">
                  <c:v>0.12244897959183673</c:v>
                </c:pt>
                <c:pt idx="6">
                  <c:v>0.12246963562753037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Hoja2!$D$4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Hoja2!$D$5:$D$11</c:f>
              <c:numCache>
                <c:formatCode>0.0%</c:formatCode>
                <c:ptCount val="7"/>
                <c:pt idx="0">
                  <c:v>7.1038251366120214E-2</c:v>
                </c:pt>
                <c:pt idx="1">
                  <c:v>0.1889763779527559</c:v>
                </c:pt>
                <c:pt idx="2">
                  <c:v>0.14715719063545152</c:v>
                </c:pt>
                <c:pt idx="3">
                  <c:v>2.4193548387096774E-2</c:v>
                </c:pt>
                <c:pt idx="4">
                  <c:v>0.13043478260869565</c:v>
                </c:pt>
                <c:pt idx="5">
                  <c:v>0.11734693877551021</c:v>
                </c:pt>
                <c:pt idx="6">
                  <c:v>0.10427135678391959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>
                <a:solidFill>
                  <a:schemeClr val="tx1"/>
                </a:solidFill>
              </a:rPr>
              <a:t>ANEMIA</a:t>
            </a:r>
            <a:r>
              <a:rPr lang="es-PE" sz="1800" baseline="0">
                <a:solidFill>
                  <a:schemeClr val="tx1"/>
                </a:solidFill>
              </a:rPr>
              <a:t> EN NIÑOS DE 6 A 35 MESES</a:t>
            </a:r>
          </a:p>
          <a:p>
            <a:pPr>
              <a:defRPr sz="1800">
                <a:solidFill>
                  <a:schemeClr val="tx1"/>
                </a:solidFill>
              </a:defRPr>
            </a:pPr>
            <a:r>
              <a:rPr lang="es-PE" sz="1800" baseline="0">
                <a:solidFill>
                  <a:schemeClr val="tx1"/>
                </a:solidFill>
              </a:rPr>
              <a:t>ENERO A JULIO 2024</a:t>
            </a:r>
            <a:endParaRPr lang="es-PE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307</c:v>
                </c:pt>
                <c:pt idx="1">
                  <c:v>166</c:v>
                </c:pt>
                <c:pt idx="2">
                  <c:v>181</c:v>
                </c:pt>
                <c:pt idx="3">
                  <c:v>165</c:v>
                </c:pt>
                <c:pt idx="4">
                  <c:v>22</c:v>
                </c:pt>
                <c:pt idx="5">
                  <c:v>147</c:v>
                </c:pt>
                <c:pt idx="6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A81-A250-1039E2C8047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5942414934574155E-2"/>
                  <c:y val="-1.8826739966319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33</c:v>
                </c:pt>
                <c:pt idx="1">
                  <c:v>36</c:v>
                </c:pt>
                <c:pt idx="2">
                  <c:v>27</c:v>
                </c:pt>
                <c:pt idx="3">
                  <c:v>5</c:v>
                </c:pt>
                <c:pt idx="4">
                  <c:v>2</c:v>
                </c:pt>
                <c:pt idx="5">
                  <c:v>18</c:v>
                </c:pt>
                <c:pt idx="6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A81-A250-1039E2C8047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653902597144292E-3"/>
                  <c:y val="-5.90594668030054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0.10749185667752444</c:v>
                </c:pt>
                <c:pt idx="1">
                  <c:v>0.21686746987951808</c:v>
                </c:pt>
                <c:pt idx="2">
                  <c:v>0.14917127071823205</c:v>
                </c:pt>
                <c:pt idx="3">
                  <c:v>3.0303030303030304E-2</c:v>
                </c:pt>
                <c:pt idx="4">
                  <c:v>9.0909090909090912E-2</c:v>
                </c:pt>
                <c:pt idx="5">
                  <c:v>0.12244897959183673</c:v>
                </c:pt>
                <c:pt idx="6">
                  <c:v>0.12246963562753037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A81-A250-1039E2C804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9664079"/>
        <c:axId val="1379663663"/>
      </c:barChart>
      <c:catAx>
        <c:axId val="13796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3663"/>
        <c:crosses val="autoZero"/>
        <c:auto val="1"/>
        <c:lblAlgn val="ctr"/>
        <c:lblOffset val="100"/>
        <c:noMultiLvlLbl val="0"/>
      </c:catAx>
      <c:valAx>
        <c:axId val="137966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4079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Gráfico4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4EAEA-E5DE-4F88-B369-9828573D02A9}">
  <sheetPr codeName="Gráfico5"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8CEC0-87B2-49BF-A302-70AB62C8F5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G45"/>
  <sheetViews>
    <sheetView showGridLines="0" tabSelected="1" zoomScale="115" zoomScaleNormal="115" workbookViewId="0">
      <selection activeCell="I30" sqref="I30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52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494</v>
      </c>
      <c r="C6" s="9">
        <v>35</v>
      </c>
      <c r="D6" s="9">
        <v>5</v>
      </c>
      <c r="E6" s="9">
        <v>0</v>
      </c>
      <c r="F6" s="9">
        <f>C6+D6+E6</f>
        <v>40</v>
      </c>
      <c r="G6" s="10">
        <f>F6/B6</f>
        <v>8.0971659919028341E-2</v>
      </c>
    </row>
    <row r="7" spans="1:7" x14ac:dyDescent="0.25">
      <c r="A7" s="4" t="s">
        <v>18</v>
      </c>
      <c r="B7" s="11">
        <v>224</v>
      </c>
      <c r="C7" s="11">
        <v>21</v>
      </c>
      <c r="D7" s="11">
        <v>3</v>
      </c>
      <c r="E7" s="11">
        <v>0</v>
      </c>
      <c r="F7" s="11">
        <f t="shared" ref="F7:F21" si="0">C7+D7+E7</f>
        <v>24</v>
      </c>
      <c r="G7" s="12">
        <f t="shared" ref="G7:G21" si="1">F7/B7</f>
        <v>0.10714285714285714</v>
      </c>
    </row>
    <row r="8" spans="1:7" x14ac:dyDescent="0.25">
      <c r="A8" s="5" t="s">
        <v>19</v>
      </c>
      <c r="B8" s="13">
        <v>165</v>
      </c>
      <c r="C8" s="13">
        <v>4</v>
      </c>
      <c r="D8" s="13">
        <v>1</v>
      </c>
      <c r="E8" s="13">
        <v>0</v>
      </c>
      <c r="F8" s="13">
        <f t="shared" si="0"/>
        <v>5</v>
      </c>
      <c r="G8" s="14">
        <f t="shared" si="1"/>
        <v>3.0303030303030304E-2</v>
      </c>
    </row>
    <row r="9" spans="1:7" x14ac:dyDescent="0.25">
      <c r="A9" s="4" t="s">
        <v>23</v>
      </c>
      <c r="B9" s="11">
        <v>22</v>
      </c>
      <c r="C9" s="11">
        <v>2</v>
      </c>
      <c r="D9" s="11">
        <v>0</v>
      </c>
      <c r="E9" s="11">
        <v>0</v>
      </c>
      <c r="F9" s="11">
        <f t="shared" si="0"/>
        <v>2</v>
      </c>
      <c r="G9" s="12">
        <f t="shared" si="1"/>
        <v>9.0909090909090912E-2</v>
      </c>
    </row>
    <row r="10" spans="1:7" x14ac:dyDescent="0.25">
      <c r="A10" s="5" t="s">
        <v>24</v>
      </c>
      <c r="B10" s="13">
        <v>83</v>
      </c>
      <c r="C10" s="13">
        <v>8</v>
      </c>
      <c r="D10" s="13">
        <v>1</v>
      </c>
      <c r="E10" s="13">
        <v>0</v>
      </c>
      <c r="F10" s="13">
        <f t="shared" si="0"/>
        <v>9</v>
      </c>
      <c r="G10" s="14">
        <f t="shared" si="1"/>
        <v>0.10843373493975904</v>
      </c>
    </row>
    <row r="11" spans="1:7" x14ac:dyDescent="0.25">
      <c r="A11" s="6" t="s">
        <v>9</v>
      </c>
      <c r="B11" s="9">
        <v>166</v>
      </c>
      <c r="C11" s="9">
        <v>32</v>
      </c>
      <c r="D11" s="9">
        <v>4</v>
      </c>
      <c r="E11" s="9">
        <v>0</v>
      </c>
      <c r="F11" s="15">
        <f t="shared" si="0"/>
        <v>36</v>
      </c>
      <c r="G11" s="16">
        <f t="shared" si="1"/>
        <v>0.21686746987951808</v>
      </c>
    </row>
    <row r="12" spans="1:7" x14ac:dyDescent="0.25">
      <c r="A12" s="5" t="s">
        <v>20</v>
      </c>
      <c r="B12" s="13">
        <v>144</v>
      </c>
      <c r="C12" s="13">
        <v>27</v>
      </c>
      <c r="D12" s="13">
        <v>3</v>
      </c>
      <c r="E12" s="13">
        <v>0</v>
      </c>
      <c r="F12" s="13">
        <f t="shared" si="0"/>
        <v>30</v>
      </c>
      <c r="G12" s="14">
        <f t="shared" si="1"/>
        <v>0.20833333333333334</v>
      </c>
    </row>
    <row r="13" spans="1:7" x14ac:dyDescent="0.25">
      <c r="A13" s="4" t="s">
        <v>25</v>
      </c>
      <c r="B13" s="11">
        <v>12</v>
      </c>
      <c r="C13" s="11">
        <v>4</v>
      </c>
      <c r="D13" s="11">
        <v>0</v>
      </c>
      <c r="E13" s="11">
        <v>0</v>
      </c>
      <c r="F13" s="11">
        <f t="shared" si="0"/>
        <v>4</v>
      </c>
      <c r="G13" s="12">
        <f t="shared" si="1"/>
        <v>0.33333333333333331</v>
      </c>
    </row>
    <row r="14" spans="1:7" x14ac:dyDescent="0.25">
      <c r="A14" s="5" t="s">
        <v>26</v>
      </c>
      <c r="B14" s="13">
        <v>4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6</v>
      </c>
      <c r="C15" s="11">
        <v>1</v>
      </c>
      <c r="D15" s="11">
        <v>1</v>
      </c>
      <c r="E15" s="11">
        <v>0</v>
      </c>
      <c r="F15" s="11">
        <f t="shared" si="0"/>
        <v>2</v>
      </c>
      <c r="G15" s="12">
        <f t="shared" si="1"/>
        <v>0.33333333333333331</v>
      </c>
    </row>
    <row r="16" spans="1:7" x14ac:dyDescent="0.25">
      <c r="A16" s="3" t="s">
        <v>14</v>
      </c>
      <c r="B16" s="9">
        <v>328</v>
      </c>
      <c r="C16" s="9">
        <v>38</v>
      </c>
      <c r="D16" s="9">
        <v>7</v>
      </c>
      <c r="E16" s="9">
        <v>0</v>
      </c>
      <c r="F16" s="9">
        <f t="shared" si="0"/>
        <v>45</v>
      </c>
      <c r="G16" s="10">
        <f t="shared" si="1"/>
        <v>0.13719512195121952</v>
      </c>
    </row>
    <row r="17" spans="1:7" x14ac:dyDescent="0.25">
      <c r="A17" s="4" t="s">
        <v>21</v>
      </c>
      <c r="B17" s="11">
        <v>103</v>
      </c>
      <c r="C17" s="11">
        <v>13</v>
      </c>
      <c r="D17" s="11">
        <v>5</v>
      </c>
      <c r="E17" s="11">
        <v>0</v>
      </c>
      <c r="F17" s="11">
        <f t="shared" si="0"/>
        <v>18</v>
      </c>
      <c r="G17" s="12">
        <f t="shared" si="1"/>
        <v>0.17475728155339806</v>
      </c>
    </row>
    <row r="18" spans="1:7" x14ac:dyDescent="0.25">
      <c r="A18" s="5" t="s">
        <v>22</v>
      </c>
      <c r="B18" s="13">
        <v>147</v>
      </c>
      <c r="C18" s="13">
        <v>17</v>
      </c>
      <c r="D18" s="13">
        <v>1</v>
      </c>
      <c r="E18" s="13">
        <v>0</v>
      </c>
      <c r="F18" s="13">
        <f t="shared" si="0"/>
        <v>18</v>
      </c>
      <c r="G18" s="14">
        <f t="shared" si="1"/>
        <v>0.12244897959183673</v>
      </c>
    </row>
    <row r="19" spans="1:7" x14ac:dyDescent="0.25">
      <c r="A19" s="4" t="s">
        <v>28</v>
      </c>
      <c r="B19" s="11">
        <v>37</v>
      </c>
      <c r="C19" s="11">
        <v>7</v>
      </c>
      <c r="D19" s="11">
        <v>0</v>
      </c>
      <c r="E19" s="11">
        <v>0</v>
      </c>
      <c r="F19" s="11">
        <f t="shared" si="0"/>
        <v>7</v>
      </c>
      <c r="G19" s="12">
        <f t="shared" si="1"/>
        <v>0.1891891891891892</v>
      </c>
    </row>
    <row r="20" spans="1:7" ht="15.75" thickBot="1" x14ac:dyDescent="0.3">
      <c r="A20" s="5" t="s">
        <v>29</v>
      </c>
      <c r="B20" s="13">
        <v>41</v>
      </c>
      <c r="C20" s="13">
        <v>1</v>
      </c>
      <c r="D20" s="13">
        <v>1</v>
      </c>
      <c r="E20" s="13">
        <v>0</v>
      </c>
      <c r="F20" s="13">
        <f t="shared" si="0"/>
        <v>2</v>
      </c>
      <c r="G20" s="14">
        <f t="shared" si="1"/>
        <v>4.878048780487805E-2</v>
      </c>
    </row>
    <row r="21" spans="1:7" ht="15.75" thickTop="1" x14ac:dyDescent="0.25">
      <c r="A21" s="7" t="s">
        <v>30</v>
      </c>
      <c r="B21" s="17">
        <v>988</v>
      </c>
      <c r="C21" s="17">
        <v>105</v>
      </c>
      <c r="D21" s="17">
        <v>16</v>
      </c>
      <c r="E21" s="17">
        <v>0</v>
      </c>
      <c r="F21" s="17">
        <f t="shared" si="0"/>
        <v>121</v>
      </c>
      <c r="G21" s="18">
        <f t="shared" si="1"/>
        <v>0.12246963562753037</v>
      </c>
    </row>
    <row r="22" spans="1:7" x14ac:dyDescent="0.25">
      <c r="A22" s="30" t="s">
        <v>8</v>
      </c>
    </row>
    <row r="29" spans="1:7" ht="18.75" x14ac:dyDescent="0.3">
      <c r="A29" s="1" t="s">
        <v>34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307</v>
      </c>
      <c r="C32" s="25">
        <f t="shared" ref="C32:E32" si="2">+C7+C10</f>
        <v>29</v>
      </c>
      <c r="D32" s="25">
        <f t="shared" si="2"/>
        <v>4</v>
      </c>
      <c r="E32" s="25">
        <f t="shared" si="2"/>
        <v>0</v>
      </c>
      <c r="F32" s="26">
        <f t="shared" ref="F32:F38" si="3">C32+D32+E32</f>
        <v>33</v>
      </c>
      <c r="G32" s="54">
        <f t="shared" ref="G32:G37" si="4">F32/B32</f>
        <v>0.10749185667752444</v>
      </c>
    </row>
    <row r="33" spans="1:7" x14ac:dyDescent="0.25">
      <c r="A33" s="24" t="s">
        <v>9</v>
      </c>
      <c r="B33" s="25">
        <f>+B11</f>
        <v>166</v>
      </c>
      <c r="C33" s="25">
        <f t="shared" ref="C33:E33" si="5">+C11</f>
        <v>32</v>
      </c>
      <c r="D33" s="25">
        <f t="shared" si="5"/>
        <v>4</v>
      </c>
      <c r="E33" s="25">
        <f t="shared" si="5"/>
        <v>0</v>
      </c>
      <c r="F33" s="26">
        <f t="shared" si="3"/>
        <v>36</v>
      </c>
      <c r="G33" s="36">
        <f t="shared" si="4"/>
        <v>0.21686746987951808</v>
      </c>
    </row>
    <row r="34" spans="1:7" x14ac:dyDescent="0.25">
      <c r="A34" s="24" t="s">
        <v>15</v>
      </c>
      <c r="B34" s="25">
        <f>+B17+B19+B20</f>
        <v>181</v>
      </c>
      <c r="C34" s="25">
        <f t="shared" ref="C34:E34" si="6">+C17+C19+C20</f>
        <v>21</v>
      </c>
      <c r="D34" s="25">
        <f t="shared" si="6"/>
        <v>6</v>
      </c>
      <c r="E34" s="25">
        <f t="shared" si="6"/>
        <v>0</v>
      </c>
      <c r="F34" s="26">
        <f t="shared" si="3"/>
        <v>27</v>
      </c>
      <c r="G34" s="54">
        <f t="shared" si="4"/>
        <v>0.14917127071823205</v>
      </c>
    </row>
    <row r="35" spans="1:7" x14ac:dyDescent="0.25">
      <c r="A35" s="24" t="s">
        <v>7</v>
      </c>
      <c r="B35" s="25">
        <f>+B8</f>
        <v>165</v>
      </c>
      <c r="C35" s="25">
        <f t="shared" ref="C35:E35" si="7">+C8</f>
        <v>4</v>
      </c>
      <c r="D35" s="25">
        <f t="shared" si="7"/>
        <v>1</v>
      </c>
      <c r="E35" s="25">
        <f t="shared" si="7"/>
        <v>0</v>
      </c>
      <c r="F35" s="26">
        <f t="shared" si="3"/>
        <v>5</v>
      </c>
      <c r="G35" s="52">
        <f t="shared" si="4"/>
        <v>3.0303030303030304E-2</v>
      </c>
    </row>
    <row r="36" spans="1:7" x14ac:dyDescent="0.25">
      <c r="A36" s="24" t="s">
        <v>16</v>
      </c>
      <c r="B36" s="25">
        <f>+B9</f>
        <v>22</v>
      </c>
      <c r="C36" s="25">
        <f t="shared" ref="C36:E36" si="8">+C9</f>
        <v>2</v>
      </c>
      <c r="D36" s="25">
        <f t="shared" si="8"/>
        <v>0</v>
      </c>
      <c r="E36" s="25">
        <f t="shared" si="8"/>
        <v>0</v>
      </c>
      <c r="F36" s="26">
        <f t="shared" si="3"/>
        <v>2</v>
      </c>
      <c r="G36" s="53">
        <f t="shared" si="4"/>
        <v>9.0909090909090912E-2</v>
      </c>
    </row>
    <row r="37" spans="1:7" x14ac:dyDescent="0.25">
      <c r="A37" s="24" t="s">
        <v>17</v>
      </c>
      <c r="B37" s="25">
        <f>+B18</f>
        <v>147</v>
      </c>
      <c r="C37" s="25">
        <f t="shared" ref="C37:E37" si="9">+C18</f>
        <v>17</v>
      </c>
      <c r="D37" s="25">
        <f t="shared" si="9"/>
        <v>1</v>
      </c>
      <c r="E37" s="25">
        <f t="shared" si="9"/>
        <v>0</v>
      </c>
      <c r="F37" s="26">
        <f t="shared" si="3"/>
        <v>18</v>
      </c>
      <c r="G37" s="54">
        <f t="shared" si="4"/>
        <v>0.12244897959183673</v>
      </c>
    </row>
    <row r="38" spans="1:7" x14ac:dyDescent="0.25">
      <c r="A38" s="27" t="str">
        <f>+A21</f>
        <v>RED ISLAY</v>
      </c>
      <c r="B38" s="28">
        <f>SUM(B32:B37)</f>
        <v>988</v>
      </c>
      <c r="C38" s="28">
        <f>SUM(C32:C37)</f>
        <v>105</v>
      </c>
      <c r="D38" s="28">
        <f>SUM(D32:D37)</f>
        <v>16</v>
      </c>
      <c r="E38" s="28">
        <f>SUM(E32:E37)</f>
        <v>0</v>
      </c>
      <c r="F38" s="28">
        <f t="shared" si="3"/>
        <v>121</v>
      </c>
      <c r="G38" s="54">
        <f>F38/B38</f>
        <v>0.12246963562753037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2" t="s">
        <v>35</v>
      </c>
    </row>
    <row r="43" spans="1:7" ht="16.5" thickBot="1" x14ac:dyDescent="0.3">
      <c r="A43" s="33" t="s">
        <v>36</v>
      </c>
    </row>
    <row r="44" spans="1:7" ht="32.25" thickBot="1" x14ac:dyDescent="0.3">
      <c r="A44" s="34" t="s">
        <v>37</v>
      </c>
    </row>
    <row r="45" spans="1:7" ht="16.5" thickBot="1" x14ac:dyDescent="0.3">
      <c r="A45" s="35" t="s">
        <v>38</v>
      </c>
    </row>
  </sheetData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45"/>
  <sheetViews>
    <sheetView zoomScaleNormal="100" workbookViewId="0">
      <selection activeCell="C28" sqref="C2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53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843</v>
      </c>
      <c r="C6" s="9">
        <v>45</v>
      </c>
      <c r="D6" s="9">
        <v>6</v>
      </c>
      <c r="E6" s="9">
        <v>0</v>
      </c>
      <c r="F6" s="9">
        <f>C6+D6+E6</f>
        <v>51</v>
      </c>
      <c r="G6" s="10">
        <f>F6/B6</f>
        <v>6.0498220640569395E-2</v>
      </c>
    </row>
    <row r="7" spans="1:7" x14ac:dyDescent="0.25">
      <c r="A7" s="4" t="s">
        <v>18</v>
      </c>
      <c r="B7" s="11">
        <v>408</v>
      </c>
      <c r="C7" s="11">
        <v>25</v>
      </c>
      <c r="D7" s="11">
        <v>3</v>
      </c>
      <c r="E7" s="11">
        <v>0</v>
      </c>
      <c r="F7" s="11">
        <f t="shared" ref="F7:F21" si="0">C7+D7+E7</f>
        <v>28</v>
      </c>
      <c r="G7" s="12">
        <f t="shared" ref="G7:G21" si="1">F7/B7</f>
        <v>6.8627450980392163E-2</v>
      </c>
    </row>
    <row r="8" spans="1:7" x14ac:dyDescent="0.25">
      <c r="A8" s="5" t="s">
        <v>19</v>
      </c>
      <c r="B8" s="13">
        <v>248</v>
      </c>
      <c r="C8" s="13">
        <v>4</v>
      </c>
      <c r="D8" s="13">
        <v>2</v>
      </c>
      <c r="E8" s="13">
        <v>0</v>
      </c>
      <c r="F8" s="13">
        <f t="shared" si="0"/>
        <v>6</v>
      </c>
      <c r="G8" s="14">
        <f t="shared" si="1"/>
        <v>2.4193548387096774E-2</v>
      </c>
    </row>
    <row r="9" spans="1:7" x14ac:dyDescent="0.25">
      <c r="A9" s="4" t="s">
        <v>23</v>
      </c>
      <c r="B9" s="11">
        <v>46</v>
      </c>
      <c r="C9" s="11">
        <v>6</v>
      </c>
      <c r="D9" s="11">
        <v>0</v>
      </c>
      <c r="E9" s="11">
        <v>0</v>
      </c>
      <c r="F9" s="11">
        <f t="shared" si="0"/>
        <v>6</v>
      </c>
      <c r="G9" s="12">
        <f t="shared" si="1"/>
        <v>0.13043478260869565</v>
      </c>
    </row>
    <row r="10" spans="1:7" x14ac:dyDescent="0.25">
      <c r="A10" s="5" t="s">
        <v>24</v>
      </c>
      <c r="B10" s="13">
        <v>141</v>
      </c>
      <c r="C10" s="13">
        <v>10</v>
      </c>
      <c r="D10" s="13">
        <v>1</v>
      </c>
      <c r="E10" s="13">
        <v>0</v>
      </c>
      <c r="F10" s="13">
        <f t="shared" si="0"/>
        <v>11</v>
      </c>
      <c r="G10" s="14">
        <f t="shared" si="1"/>
        <v>7.8014184397163122E-2</v>
      </c>
    </row>
    <row r="11" spans="1:7" x14ac:dyDescent="0.25">
      <c r="A11" s="6" t="s">
        <v>9</v>
      </c>
      <c r="B11" s="9">
        <v>254</v>
      </c>
      <c r="C11" s="9">
        <v>41</v>
      </c>
      <c r="D11" s="9">
        <v>7</v>
      </c>
      <c r="E11" s="9">
        <v>0</v>
      </c>
      <c r="F11" s="15">
        <f t="shared" si="0"/>
        <v>48</v>
      </c>
      <c r="G11" s="16">
        <f t="shared" si="1"/>
        <v>0.1889763779527559</v>
      </c>
    </row>
    <row r="12" spans="1:7" x14ac:dyDescent="0.25">
      <c r="A12" s="5" t="s">
        <v>20</v>
      </c>
      <c r="B12" s="13">
        <v>222</v>
      </c>
      <c r="C12" s="13">
        <v>35</v>
      </c>
      <c r="D12" s="13">
        <v>5</v>
      </c>
      <c r="E12" s="13">
        <v>0</v>
      </c>
      <c r="F12" s="13">
        <f t="shared" si="0"/>
        <v>40</v>
      </c>
      <c r="G12" s="14">
        <f t="shared" si="1"/>
        <v>0.18018018018018017</v>
      </c>
    </row>
    <row r="13" spans="1:7" x14ac:dyDescent="0.25">
      <c r="A13" s="4" t="s">
        <v>25</v>
      </c>
      <c r="B13" s="11">
        <v>21</v>
      </c>
      <c r="C13" s="11">
        <v>5</v>
      </c>
      <c r="D13" s="11">
        <v>1</v>
      </c>
      <c r="E13" s="11">
        <v>0</v>
      </c>
      <c r="F13" s="11">
        <f t="shared" si="0"/>
        <v>6</v>
      </c>
      <c r="G13" s="12">
        <f t="shared" si="1"/>
        <v>0.2857142857142857</v>
      </c>
    </row>
    <row r="14" spans="1:7" x14ac:dyDescent="0.25">
      <c r="A14" s="5" t="s">
        <v>26</v>
      </c>
      <c r="B14" s="13">
        <v>5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6</v>
      </c>
      <c r="C15" s="11">
        <v>1</v>
      </c>
      <c r="D15" s="11">
        <v>1</v>
      </c>
      <c r="E15" s="11">
        <v>0</v>
      </c>
      <c r="F15" s="11">
        <f t="shared" si="0"/>
        <v>2</v>
      </c>
      <c r="G15" s="12">
        <f t="shared" si="1"/>
        <v>0.33333333333333331</v>
      </c>
    </row>
    <row r="16" spans="1:7" x14ac:dyDescent="0.25">
      <c r="A16" s="3" t="s">
        <v>14</v>
      </c>
      <c r="B16" s="9">
        <v>495</v>
      </c>
      <c r="C16" s="9">
        <v>56</v>
      </c>
      <c r="D16" s="9">
        <v>11</v>
      </c>
      <c r="E16" s="9">
        <v>0</v>
      </c>
      <c r="F16" s="9">
        <f t="shared" si="0"/>
        <v>67</v>
      </c>
      <c r="G16" s="10">
        <f t="shared" si="1"/>
        <v>0.13535353535353536</v>
      </c>
    </row>
    <row r="17" spans="1:7" x14ac:dyDescent="0.25">
      <c r="A17" s="4" t="s">
        <v>21</v>
      </c>
      <c r="B17" s="11">
        <v>151</v>
      </c>
      <c r="C17" s="11">
        <v>23</v>
      </c>
      <c r="D17" s="11">
        <v>8</v>
      </c>
      <c r="E17" s="11">
        <v>0</v>
      </c>
      <c r="F17" s="11">
        <f t="shared" si="0"/>
        <v>31</v>
      </c>
      <c r="G17" s="12">
        <f t="shared" si="1"/>
        <v>0.20529801324503311</v>
      </c>
    </row>
    <row r="18" spans="1:7" x14ac:dyDescent="0.25">
      <c r="A18" s="5" t="s">
        <v>22</v>
      </c>
      <c r="B18" s="13">
        <v>196</v>
      </c>
      <c r="C18" s="13">
        <v>21</v>
      </c>
      <c r="D18" s="13">
        <v>2</v>
      </c>
      <c r="E18" s="13">
        <v>0</v>
      </c>
      <c r="F18" s="13">
        <f t="shared" si="0"/>
        <v>23</v>
      </c>
      <c r="G18" s="14">
        <f t="shared" si="1"/>
        <v>0.11734693877551021</v>
      </c>
    </row>
    <row r="19" spans="1:7" x14ac:dyDescent="0.25">
      <c r="A19" s="4" t="s">
        <v>28</v>
      </c>
      <c r="B19" s="11">
        <v>79</v>
      </c>
      <c r="C19" s="11">
        <v>10</v>
      </c>
      <c r="D19" s="11">
        <v>0</v>
      </c>
      <c r="E19" s="11">
        <v>0</v>
      </c>
      <c r="F19" s="11">
        <f t="shared" si="0"/>
        <v>10</v>
      </c>
      <c r="G19" s="12">
        <f t="shared" si="1"/>
        <v>0.12658227848101267</v>
      </c>
    </row>
    <row r="20" spans="1:7" ht="15.75" thickBot="1" x14ac:dyDescent="0.3">
      <c r="A20" s="5" t="s">
        <v>29</v>
      </c>
      <c r="B20" s="13">
        <v>69</v>
      </c>
      <c r="C20" s="13">
        <v>2</v>
      </c>
      <c r="D20" s="13">
        <v>1</v>
      </c>
      <c r="E20" s="13">
        <v>0</v>
      </c>
      <c r="F20" s="13">
        <f t="shared" si="0"/>
        <v>3</v>
      </c>
      <c r="G20" s="14">
        <f t="shared" si="1"/>
        <v>4.3478260869565216E-2</v>
      </c>
    </row>
    <row r="21" spans="1:7" ht="15.75" thickTop="1" x14ac:dyDescent="0.25">
      <c r="A21" s="7" t="s">
        <v>30</v>
      </c>
      <c r="B21" s="17">
        <v>1592</v>
      </c>
      <c r="C21" s="17">
        <v>142</v>
      </c>
      <c r="D21" s="17">
        <v>24</v>
      </c>
      <c r="E21" s="17">
        <v>0</v>
      </c>
      <c r="F21" s="17">
        <f t="shared" si="0"/>
        <v>166</v>
      </c>
      <c r="G21" s="18">
        <f t="shared" si="1"/>
        <v>0.10427135678391959</v>
      </c>
    </row>
    <row r="22" spans="1:7" x14ac:dyDescent="0.25">
      <c r="A22" s="31" t="s">
        <v>8</v>
      </c>
    </row>
    <row r="24" spans="1:7" x14ac:dyDescent="0.25">
      <c r="F24" s="46"/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549</v>
      </c>
      <c r="C32" s="25">
        <f t="shared" ref="C32:E32" si="2">+C7+C10</f>
        <v>35</v>
      </c>
      <c r="D32" s="25">
        <f t="shared" si="2"/>
        <v>4</v>
      </c>
      <c r="E32" s="25">
        <f t="shared" si="2"/>
        <v>0</v>
      </c>
      <c r="F32" s="26">
        <f t="shared" ref="F32:F38" si="3">C32+D32+E32</f>
        <v>39</v>
      </c>
      <c r="G32" s="47">
        <f t="shared" ref="G32:G37" si="4">F32/B32</f>
        <v>7.1038251366120214E-2</v>
      </c>
    </row>
    <row r="33" spans="1:7" x14ac:dyDescent="0.25">
      <c r="A33" s="24" t="s">
        <v>9</v>
      </c>
      <c r="B33" s="25">
        <f>+B11</f>
        <v>254</v>
      </c>
      <c r="C33" s="25">
        <f t="shared" ref="C33:E33" si="5">+C11</f>
        <v>41</v>
      </c>
      <c r="D33" s="25">
        <f t="shared" si="5"/>
        <v>7</v>
      </c>
      <c r="E33" s="25">
        <f t="shared" si="5"/>
        <v>0</v>
      </c>
      <c r="F33" s="26">
        <f t="shared" si="3"/>
        <v>48</v>
      </c>
      <c r="G33" s="48">
        <f t="shared" si="4"/>
        <v>0.1889763779527559</v>
      </c>
    </row>
    <row r="34" spans="1:7" x14ac:dyDescent="0.25">
      <c r="A34" s="24" t="s">
        <v>15</v>
      </c>
      <c r="B34" s="25">
        <f>+B17+B19+B20</f>
        <v>299</v>
      </c>
      <c r="C34" s="25">
        <f t="shared" ref="C34:E34" si="6">+C17+C19+C20</f>
        <v>35</v>
      </c>
      <c r="D34" s="25">
        <f t="shared" si="6"/>
        <v>9</v>
      </c>
      <c r="E34" s="25">
        <f t="shared" si="6"/>
        <v>0</v>
      </c>
      <c r="F34" s="26">
        <f t="shared" si="3"/>
        <v>44</v>
      </c>
      <c r="G34" s="55">
        <f t="shared" si="4"/>
        <v>0.14715719063545152</v>
      </c>
    </row>
    <row r="35" spans="1:7" x14ac:dyDescent="0.25">
      <c r="A35" s="24" t="s">
        <v>7</v>
      </c>
      <c r="B35" s="25">
        <f>+B8</f>
        <v>248</v>
      </c>
      <c r="C35" s="25">
        <f t="shared" ref="C35:E36" si="7">+C8</f>
        <v>4</v>
      </c>
      <c r="D35" s="25">
        <f t="shared" si="7"/>
        <v>2</v>
      </c>
      <c r="E35" s="25">
        <f t="shared" si="7"/>
        <v>0</v>
      </c>
      <c r="F35" s="26">
        <f t="shared" si="3"/>
        <v>6</v>
      </c>
      <c r="G35" s="56">
        <f t="shared" si="4"/>
        <v>2.4193548387096774E-2</v>
      </c>
    </row>
    <row r="36" spans="1:7" x14ac:dyDescent="0.25">
      <c r="A36" s="24" t="s">
        <v>16</v>
      </c>
      <c r="B36" s="25">
        <f>+B9</f>
        <v>46</v>
      </c>
      <c r="C36" s="25">
        <f t="shared" si="7"/>
        <v>6</v>
      </c>
      <c r="D36" s="25">
        <f t="shared" si="7"/>
        <v>0</v>
      </c>
      <c r="E36" s="25">
        <f t="shared" si="7"/>
        <v>0</v>
      </c>
      <c r="F36" s="26">
        <f t="shared" si="3"/>
        <v>6</v>
      </c>
      <c r="G36" s="55">
        <f t="shared" si="4"/>
        <v>0.13043478260869565</v>
      </c>
    </row>
    <row r="37" spans="1:7" x14ac:dyDescent="0.25">
      <c r="A37" s="24" t="s">
        <v>17</v>
      </c>
      <c r="B37" s="25">
        <f>+B18</f>
        <v>196</v>
      </c>
      <c r="C37" s="25">
        <f t="shared" ref="C37:E37" si="8">+C18</f>
        <v>21</v>
      </c>
      <c r="D37" s="25">
        <f t="shared" si="8"/>
        <v>2</v>
      </c>
      <c r="E37" s="25">
        <f t="shared" si="8"/>
        <v>0</v>
      </c>
      <c r="F37" s="26">
        <f t="shared" si="3"/>
        <v>23</v>
      </c>
      <c r="G37" s="55">
        <f t="shared" si="4"/>
        <v>0.11734693877551021</v>
      </c>
    </row>
    <row r="38" spans="1:7" x14ac:dyDescent="0.25">
      <c r="A38" s="27" t="str">
        <f>+A21</f>
        <v>RED ISLAY</v>
      </c>
      <c r="B38" s="28">
        <f>SUM(B32:B37)</f>
        <v>1592</v>
      </c>
      <c r="C38" s="28">
        <f>SUM(C32:C37)</f>
        <v>142</v>
      </c>
      <c r="D38" s="28">
        <f>SUM(D32:D37)</f>
        <v>24</v>
      </c>
      <c r="E38" s="28">
        <f>SUM(E32:E37)</f>
        <v>0</v>
      </c>
      <c r="F38" s="28">
        <f t="shared" si="3"/>
        <v>166</v>
      </c>
      <c r="G38" s="55">
        <f>F38/B38</f>
        <v>0.10427135678391959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2" t="s">
        <v>35</v>
      </c>
    </row>
    <row r="43" spans="1:7" ht="16.5" thickBot="1" x14ac:dyDescent="0.3">
      <c r="A43" s="33" t="s">
        <v>36</v>
      </c>
    </row>
    <row r="44" spans="1:7" ht="32.25" thickBot="1" x14ac:dyDescent="0.3">
      <c r="A44" s="39" t="s">
        <v>37</v>
      </c>
    </row>
    <row r="45" spans="1:7" ht="16.5" thickBot="1" x14ac:dyDescent="0.3">
      <c r="A45" s="35" t="s">
        <v>38</v>
      </c>
    </row>
  </sheetData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82E0-E6F8-4106-8CDF-BB21399A8AC2}">
  <sheetPr codeName="Hoja3"/>
  <dimension ref="A1:J22"/>
  <sheetViews>
    <sheetView zoomScale="130" zoomScaleNormal="130" workbookViewId="0">
      <selection activeCell="I7" sqref="I7"/>
    </sheetView>
  </sheetViews>
  <sheetFormatPr baseColWidth="10" defaultRowHeight="15" x14ac:dyDescent="0.25"/>
  <cols>
    <col min="1" max="1" width="38.42578125" customWidth="1"/>
    <col min="3" max="6" width="8.85546875" customWidth="1"/>
  </cols>
  <sheetData>
    <row r="1" spans="1:10" ht="18.75" x14ac:dyDescent="0.3">
      <c r="A1" s="40" t="s">
        <v>39</v>
      </c>
      <c r="J1" s="40" t="s">
        <v>50</v>
      </c>
    </row>
    <row r="2" spans="1:10" ht="18.75" x14ac:dyDescent="0.3">
      <c r="A2" s="40" t="s">
        <v>55</v>
      </c>
    </row>
    <row r="5" spans="1:10" x14ac:dyDescent="0.25">
      <c r="A5" s="45" t="s">
        <v>49</v>
      </c>
      <c r="B5" s="44" t="s">
        <v>48</v>
      </c>
      <c r="C5" s="44" t="s">
        <v>47</v>
      </c>
      <c r="D5" s="44" t="s">
        <v>46</v>
      </c>
      <c r="E5" s="44" t="s">
        <v>45</v>
      </c>
      <c r="F5" s="44" t="s">
        <v>44</v>
      </c>
      <c r="G5" s="44" t="s">
        <v>40</v>
      </c>
    </row>
    <row r="6" spans="1:10" x14ac:dyDescent="0.25">
      <c r="A6" s="43" t="s">
        <v>43</v>
      </c>
      <c r="B6" s="42">
        <v>20</v>
      </c>
      <c r="C6" s="42">
        <v>79</v>
      </c>
      <c r="D6" s="42">
        <v>28</v>
      </c>
      <c r="E6" s="42">
        <v>15</v>
      </c>
      <c r="F6" s="42">
        <v>5</v>
      </c>
      <c r="G6" s="42">
        <f>SUM(B6:F6)</f>
        <v>147</v>
      </c>
    </row>
    <row r="7" spans="1:10" x14ac:dyDescent="0.25">
      <c r="A7" s="41" t="s">
        <v>18</v>
      </c>
      <c r="B7" s="25">
        <v>15</v>
      </c>
      <c r="C7" s="25">
        <v>41</v>
      </c>
      <c r="D7" s="25">
        <v>16</v>
      </c>
      <c r="E7" s="25">
        <v>7</v>
      </c>
      <c r="F7" s="25">
        <v>5</v>
      </c>
      <c r="G7" s="25">
        <f t="shared" ref="G7:G21" si="0">SUM(B7:F7)</f>
        <v>84</v>
      </c>
    </row>
    <row r="8" spans="1:10" x14ac:dyDescent="0.25">
      <c r="A8" s="41" t="s">
        <v>19</v>
      </c>
      <c r="B8" s="25">
        <v>5</v>
      </c>
      <c r="C8" s="25">
        <v>33</v>
      </c>
      <c r="D8" s="25">
        <v>10</v>
      </c>
      <c r="E8" s="25">
        <v>8</v>
      </c>
      <c r="F8" s="25"/>
      <c r="G8" s="25">
        <f t="shared" si="0"/>
        <v>56</v>
      </c>
    </row>
    <row r="9" spans="1:10" x14ac:dyDescent="0.25">
      <c r="A9" s="41" t="s">
        <v>23</v>
      </c>
      <c r="B9" s="25"/>
      <c r="C9" s="25">
        <v>2</v>
      </c>
      <c r="D9" s="25">
        <v>2</v>
      </c>
      <c r="E9" s="25"/>
      <c r="F9" s="25"/>
      <c r="G9" s="25">
        <f t="shared" si="0"/>
        <v>4</v>
      </c>
    </row>
    <row r="10" spans="1:10" x14ac:dyDescent="0.25">
      <c r="A10" s="41" t="s">
        <v>24</v>
      </c>
      <c r="B10" s="25"/>
      <c r="C10" s="25">
        <v>3</v>
      </c>
      <c r="D10" s="25"/>
      <c r="E10" s="25"/>
      <c r="F10" s="25"/>
      <c r="G10" s="25">
        <f t="shared" si="0"/>
        <v>3</v>
      </c>
    </row>
    <row r="11" spans="1:10" x14ac:dyDescent="0.25">
      <c r="A11" s="43" t="s">
        <v>42</v>
      </c>
      <c r="B11" s="42">
        <v>0</v>
      </c>
      <c r="C11" s="42">
        <v>18</v>
      </c>
      <c r="D11" s="42">
        <v>7</v>
      </c>
      <c r="E11" s="42">
        <v>2</v>
      </c>
      <c r="F11" s="42">
        <v>1</v>
      </c>
      <c r="G11" s="42">
        <f t="shared" si="0"/>
        <v>28</v>
      </c>
    </row>
    <row r="12" spans="1:10" x14ac:dyDescent="0.25">
      <c r="A12" s="41" t="s">
        <v>20</v>
      </c>
      <c r="B12" s="25"/>
      <c r="C12" s="25">
        <v>16</v>
      </c>
      <c r="D12" s="25">
        <v>6</v>
      </c>
      <c r="E12" s="25">
        <v>1</v>
      </c>
      <c r="F12" s="25"/>
      <c r="G12" s="25">
        <f t="shared" si="0"/>
        <v>23</v>
      </c>
    </row>
    <row r="13" spans="1:10" x14ac:dyDescent="0.25">
      <c r="A13" s="41" t="s">
        <v>25</v>
      </c>
      <c r="B13" s="25"/>
      <c r="C13" s="25"/>
      <c r="D13" s="25"/>
      <c r="E13" s="25">
        <v>1</v>
      </c>
      <c r="F13" s="25">
        <v>1</v>
      </c>
      <c r="G13" s="25">
        <f t="shared" si="0"/>
        <v>2</v>
      </c>
    </row>
    <row r="14" spans="1:10" x14ac:dyDescent="0.25">
      <c r="A14" s="41" t="s">
        <v>26</v>
      </c>
      <c r="B14" s="25"/>
      <c r="C14" s="25">
        <v>2</v>
      </c>
      <c r="D14" s="25"/>
      <c r="E14" s="25"/>
      <c r="F14" s="25"/>
      <c r="G14" s="25">
        <f t="shared" si="0"/>
        <v>2</v>
      </c>
    </row>
    <row r="15" spans="1:10" x14ac:dyDescent="0.25">
      <c r="A15" s="41" t="s">
        <v>27</v>
      </c>
      <c r="B15" s="25"/>
      <c r="C15" s="25"/>
      <c r="D15" s="25">
        <v>1</v>
      </c>
      <c r="E15" s="25"/>
      <c r="F15" s="25"/>
      <c r="G15" s="25">
        <f t="shared" si="0"/>
        <v>1</v>
      </c>
    </row>
    <row r="16" spans="1:10" x14ac:dyDescent="0.25">
      <c r="A16" s="43" t="s">
        <v>41</v>
      </c>
      <c r="B16" s="42">
        <v>2</v>
      </c>
      <c r="C16" s="42">
        <v>27</v>
      </c>
      <c r="D16" s="42">
        <v>9</v>
      </c>
      <c r="E16" s="42">
        <v>2</v>
      </c>
      <c r="F16" s="42"/>
      <c r="G16" s="42">
        <f t="shared" si="0"/>
        <v>40</v>
      </c>
    </row>
    <row r="17" spans="1:7" x14ac:dyDescent="0.25">
      <c r="A17" s="41" t="s">
        <v>21</v>
      </c>
      <c r="B17" s="25">
        <v>2</v>
      </c>
      <c r="C17" s="25">
        <v>12</v>
      </c>
      <c r="D17" s="25">
        <v>2</v>
      </c>
      <c r="E17" s="25"/>
      <c r="F17" s="25"/>
      <c r="G17" s="25">
        <f t="shared" si="0"/>
        <v>16</v>
      </c>
    </row>
    <row r="18" spans="1:7" x14ac:dyDescent="0.25">
      <c r="A18" s="41" t="s">
        <v>22</v>
      </c>
      <c r="B18" s="25"/>
      <c r="C18" s="25">
        <v>14</v>
      </c>
      <c r="D18" s="25">
        <v>4</v>
      </c>
      <c r="E18" s="25">
        <v>1</v>
      </c>
      <c r="F18" s="25"/>
      <c r="G18" s="25">
        <f t="shared" si="0"/>
        <v>19</v>
      </c>
    </row>
    <row r="19" spans="1:7" x14ac:dyDescent="0.25">
      <c r="A19" s="41" t="s">
        <v>29</v>
      </c>
      <c r="B19" s="25"/>
      <c r="C19" s="25">
        <v>1</v>
      </c>
      <c r="D19" s="25">
        <v>2</v>
      </c>
      <c r="E19" s="25"/>
      <c r="F19" s="25"/>
      <c r="G19" s="25">
        <f t="shared" si="0"/>
        <v>3</v>
      </c>
    </row>
    <row r="20" spans="1:7" x14ac:dyDescent="0.25">
      <c r="A20" s="41" t="s">
        <v>28</v>
      </c>
      <c r="B20" s="25"/>
      <c r="C20" s="25"/>
      <c r="D20" s="25">
        <v>1</v>
      </c>
      <c r="E20" s="25">
        <v>1</v>
      </c>
      <c r="F20" s="25"/>
      <c r="G20" s="25">
        <f t="shared" si="0"/>
        <v>2</v>
      </c>
    </row>
    <row r="21" spans="1:7" x14ac:dyDescent="0.25">
      <c r="A21" s="57" t="s">
        <v>40</v>
      </c>
      <c r="B21" s="58">
        <f>B6+B11+B16</f>
        <v>22</v>
      </c>
      <c r="C21" s="58">
        <f t="shared" ref="C21:F21" si="1">C6+C11+C16</f>
        <v>124</v>
      </c>
      <c r="D21" s="58">
        <f t="shared" si="1"/>
        <v>44</v>
      </c>
      <c r="E21" s="58">
        <f t="shared" si="1"/>
        <v>19</v>
      </c>
      <c r="F21" s="58">
        <f t="shared" si="1"/>
        <v>6</v>
      </c>
      <c r="G21" s="59">
        <f t="shared" si="0"/>
        <v>215</v>
      </c>
    </row>
    <row r="22" spans="1:7" x14ac:dyDescent="0.25">
      <c r="A22" s="31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D11"/>
  <sheetViews>
    <sheetView workbookViewId="0">
      <selection activeCell="E15" sqref="E15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54</v>
      </c>
    </row>
    <row r="4" spans="2:4" x14ac:dyDescent="0.25">
      <c r="B4" s="21" t="s">
        <v>11</v>
      </c>
      <c r="C4" s="22" t="s">
        <v>32</v>
      </c>
      <c r="D4" s="22" t="s">
        <v>51</v>
      </c>
    </row>
    <row r="5" spans="2:4" x14ac:dyDescent="0.25">
      <c r="B5" s="24" t="s">
        <v>10</v>
      </c>
      <c r="C5" s="38">
        <v>0.10749185667752444</v>
      </c>
      <c r="D5" s="37">
        <v>7.1038251366120214E-2</v>
      </c>
    </row>
    <row r="6" spans="2:4" x14ac:dyDescent="0.25">
      <c r="B6" s="24" t="s">
        <v>9</v>
      </c>
      <c r="C6" s="38">
        <v>0.21686746987951808</v>
      </c>
      <c r="D6" s="37">
        <v>0.1889763779527559</v>
      </c>
    </row>
    <row r="7" spans="2:4" x14ac:dyDescent="0.25">
      <c r="B7" s="24" t="s">
        <v>15</v>
      </c>
      <c r="C7" s="38">
        <v>0.14917127071823205</v>
      </c>
      <c r="D7" s="37">
        <v>0.14715719063545152</v>
      </c>
    </row>
    <row r="8" spans="2:4" x14ac:dyDescent="0.25">
      <c r="B8" s="24" t="s">
        <v>7</v>
      </c>
      <c r="C8" s="37">
        <v>3.0303030303030304E-2</v>
      </c>
      <c r="D8" s="37">
        <v>2.4193548387096774E-2</v>
      </c>
    </row>
    <row r="9" spans="2:4" x14ac:dyDescent="0.25">
      <c r="B9" s="24" t="s">
        <v>16</v>
      </c>
      <c r="C9" s="38">
        <v>9.0909090909090912E-2</v>
      </c>
      <c r="D9" s="37">
        <v>0.13043478260869565</v>
      </c>
    </row>
    <row r="10" spans="2:4" x14ac:dyDescent="0.25">
      <c r="B10" s="24" t="s">
        <v>17</v>
      </c>
      <c r="C10" s="38">
        <v>0.12244897959183673</v>
      </c>
      <c r="D10" s="37">
        <v>0.11734693877551021</v>
      </c>
    </row>
    <row r="11" spans="2:4" x14ac:dyDescent="0.25">
      <c r="B11" s="49" t="s">
        <v>33</v>
      </c>
      <c r="C11" s="50">
        <v>0.12246963562753037</v>
      </c>
      <c r="D11" s="51">
        <v>0.10427135678391959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MEN5</vt:lpstr>
      <vt:lpstr>RECUP</vt:lpstr>
      <vt:lpstr>Hoja2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2024-08-13T19:16:22Z</dcterms:modified>
</cp:coreProperties>
</file>