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BBE4DC7A-6557-4B11-BE2E-C4CE2DE4F0E8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<sst xmlns="http://schemas.openxmlformats.org/spreadsheetml/2006/main" count="127" uniqueCount="55">
  <si>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</si>
  <si>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</si>
  <si>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</si>
  <si>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</si>
  <si>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</si>
  <si>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</si>
  <si>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</si>
  <si>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</si>
  <si>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</si>
  <si>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</si>
  <si>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</si>
  <si>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</si>
  <si>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</si>
  <si>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</si>
  <si>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</si>
  <si>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</si>
  <si>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</si>
  <si>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</si>
  <si>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</si>
  <si>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</si>
  <si>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</si>
  <si>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</si>
  <si>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</si>
  <si>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</si>
  <si>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</si>
  <si>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</si>
  <si>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</si>
  <si>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</si>
  <si>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</si>
  <si>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</si>
  <si>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</si>
  <si>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</si>
  <si>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</si>
  <si>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</si>
  <si>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</si>
  <si>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</si>
  <si>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</si>
  <si>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</si>
  <si>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</si>
  <si>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</si>
  <si>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</si>
  <si>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</si>
  <si>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</si>
  <si>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</si>
  <si>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</si>
  <si>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</si>
  <si>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</si>
  <si>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</si>
  <si>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</si>
  <si>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Etiquetas de fila</t>
  </si>
  <si>
    <t>CÓDIGO D509, LAB=PR, TIPO_DIAG=R</t>
  </si>
  <si>
    <t>ANEMIA EN NIÑOS DE 6 A 35 MESES ENERO A JUNIO  2024 - RED ISLAY</t>
  </si>
  <si>
    <t>ANEMIA EN NIÑOS MENORES DE 5 AÑOS  ENERO A JUNIO  2024 - RED ISLAY</t>
  </si>
  <si>
    <t>% ANEMIAS EN NIÑOS ENERO A JUNIO  2024</t>
  </si>
  <si>
    <t>&lt;5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</si>
</sst>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8" fillId="5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4" fontId="0" fillId="9" borderId="9" xfId="1" applyNumberFormat="1" applyFont="1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0" fontId="9" fillId="0" borderId="0" xfId="0" applyFont="1"/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 indent="1"/>
    </xf>
    <xf numFmtId="0" fontId="3" fillId="10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center"/>
    </xf>
    <xf numFmtId="0" fontId="3" fillId="11" borderId="9" xfId="0" applyFont="1" applyFill="1" applyBorder="1"/>
    <xf numFmtId="14" fontId="0" fillId="0" borderId="0" xfId="0" applyNumberFormat="1" applyAlignment="1">
      <alignment horizontal="center"/>
    </xf>
    <xf numFmtId="164" fontId="2" fillId="9" borderId="9" xfId="1" applyNumberFormat="1" applyFont="1" applyFill="1" applyBorder="1" applyAlignment="1">
      <alignment horizontal="center"/>
    </xf>
    <xf numFmtId="164" fontId="10" fillId="5" borderId="9" xfId="1" applyNumberFormat="1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164" fontId="2" fillId="12" borderId="9" xfId="1" applyNumberFormat="1" applyFont="1" applyFill="1" applyBorder="1" applyAlignment="1">
      <alignment horizontal="center"/>
    </xf>
    <xf numFmtId="164" fontId="1" fillId="12" borderId="9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0.20363636363636364</c:v>
                </c:pt>
                <c:pt idx="1">
                  <c:v>0.32214765100671139</c:v>
                </c:pt>
                <c:pt idx="2">
                  <c:v>0.20370370370370369</c:v>
                </c:pt>
                <c:pt idx="3">
                  <c:v>6.0810810810810814E-2</c:v>
                </c:pt>
                <c:pt idx="4">
                  <c:v>0.22727272727272727</c:v>
                </c:pt>
                <c:pt idx="5">
                  <c:v>0.19424460431654678</c:v>
                </c:pt>
                <c:pt idx="6">
                  <c:v>0.19888268156424582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0.12170385395537525</c:v>
                </c:pt>
                <c:pt idx="1">
                  <c:v>0.26200873362445415</c:v>
                </c:pt>
                <c:pt idx="2">
                  <c:v>0.18081180811808117</c:v>
                </c:pt>
                <c:pt idx="3">
                  <c:v>4.3859649122807015E-2</c:v>
                </c:pt>
                <c:pt idx="4">
                  <c:v>0.19565217391304349</c:v>
                </c:pt>
                <c:pt idx="5">
                  <c:v>0.16574585635359115</c:v>
                </c:pt>
                <c:pt idx="6">
                  <c:v>0.15055248618784531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JUNIO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275</c:v>
                </c:pt>
                <c:pt idx="1">
                  <c:v>149</c:v>
                </c:pt>
                <c:pt idx="2">
                  <c:v>162</c:v>
                </c:pt>
                <c:pt idx="3">
                  <c:v>148</c:v>
                </c:pt>
                <c:pt idx="4">
                  <c:v>22</c:v>
                </c:pt>
                <c:pt idx="5">
                  <c:v>139</c:v>
                </c:pt>
                <c:pt idx="6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33</c:v>
                </c:pt>
                <c:pt idx="3">
                  <c:v>9</c:v>
                </c:pt>
                <c:pt idx="4">
                  <c:v>5</c:v>
                </c:pt>
                <c:pt idx="5">
                  <c:v>27</c:v>
                </c:pt>
                <c:pt idx="6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0.20363636363636364</c:v>
                </c:pt>
                <c:pt idx="1">
                  <c:v>0.32214765100671139</c:v>
                </c:pt>
                <c:pt idx="2">
                  <c:v>0.20370370370370369</c:v>
                </c:pt>
                <c:pt idx="3">
                  <c:v>6.0810810810810814E-2</c:v>
                </c:pt>
                <c:pt idx="4">
                  <c:v>0.22727272727272727</c:v>
                </c:pt>
                <c:pt idx="5">
                  <c:v>0.19424460431654678</c:v>
                </c:pt>
                <c:pt idx="6">
                  <c:v>0.19888268156424582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="130" zoomScaleNormal="130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51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445</v>
      </c>
      <c r="C6" s="9">
        <v>61</v>
      </c>
      <c r="D6" s="9">
        <v>9</v>
      </c>
      <c r="E6" s="9">
        <v>0</v>
      </c>
      <c r="F6" s="9">
        <f>C6+D6+E6</f>
        <v>70</v>
      </c>
      <c r="G6" s="10">
        <f>F6/B6</f>
        <v>0.15730337078651685</v>
      </c>
    </row>
    <row r="7" spans="1:7" x14ac:dyDescent="0.25">
      <c r="A7" s="4" t="s">
        <v>18</v>
      </c>
      <c r="B7" s="11">
        <v>210</v>
      </c>
      <c r="C7" s="11">
        <v>45</v>
      </c>
      <c r="D7" s="11">
        <v>7</v>
      </c>
      <c r="E7" s="11">
        <v>0</v>
      </c>
      <c r="F7" s="11">
        <f t="shared" ref="F7:F21" si="0">C7+D7+E7</f>
        <v>52</v>
      </c>
      <c r="G7" s="12">
        <f t="shared" ref="G7:G21" si="1">F7/B7</f>
        <v>0.24761904761904763</v>
      </c>
    </row>
    <row r="8" spans="1:7" x14ac:dyDescent="0.25">
      <c r="A8" s="5" t="s">
        <v>19</v>
      </c>
      <c r="B8" s="13">
        <v>148</v>
      </c>
      <c r="C8" s="13">
        <v>8</v>
      </c>
      <c r="D8" s="13">
        <v>1</v>
      </c>
      <c r="E8" s="13">
        <v>0</v>
      </c>
      <c r="F8" s="13">
        <f t="shared" si="0"/>
        <v>9</v>
      </c>
      <c r="G8" s="14">
        <f t="shared" si="1"/>
        <v>6.0810810810810814E-2</v>
      </c>
    </row>
    <row r="9" spans="1:7" x14ac:dyDescent="0.25">
      <c r="A9" s="4" t="s">
        <v>23</v>
      </c>
      <c r="B9" s="11">
        <v>22</v>
      </c>
      <c r="C9" s="11">
        <v>5</v>
      </c>
      <c r="D9" s="11">
        <v>0</v>
      </c>
      <c r="E9" s="11">
        <v>0</v>
      </c>
      <c r="F9" s="11">
        <f t="shared" si="0"/>
        <v>5</v>
      </c>
      <c r="G9" s="12">
        <f t="shared" si="1"/>
        <v>0.22727272727272727</v>
      </c>
    </row>
    <row r="10" spans="1:7" x14ac:dyDescent="0.25">
      <c r="A10" s="5" t="s">
        <v>24</v>
      </c>
      <c r="B10" s="13">
        <v>65</v>
      </c>
      <c r="C10" s="13">
        <v>3</v>
      </c>
      <c r="D10" s="13">
        <v>1</v>
      </c>
      <c r="E10" s="13">
        <v>0</v>
      </c>
      <c r="F10" s="13">
        <f t="shared" si="0"/>
        <v>4</v>
      </c>
      <c r="G10" s="14">
        <f t="shared" si="1"/>
        <v>6.1538461538461542E-2</v>
      </c>
    </row>
    <row r="11" spans="1:7" x14ac:dyDescent="0.25">
      <c r="A11" s="6" t="s">
        <v>9</v>
      </c>
      <c r="B11" s="9">
        <v>149</v>
      </c>
      <c r="C11" s="9">
        <v>41</v>
      </c>
      <c r="D11" s="9">
        <v>7</v>
      </c>
      <c r="E11" s="9">
        <v>0</v>
      </c>
      <c r="F11" s="15">
        <f t="shared" si="0"/>
        <v>48</v>
      </c>
      <c r="G11" s="16">
        <f t="shared" si="1"/>
        <v>0.32214765100671139</v>
      </c>
    </row>
    <row r="12" spans="1:7" x14ac:dyDescent="0.25">
      <c r="A12" s="5" t="s">
        <v>20</v>
      </c>
      <c r="B12" s="13">
        <v>129</v>
      </c>
      <c r="C12" s="13">
        <v>37</v>
      </c>
      <c r="D12" s="13">
        <v>6</v>
      </c>
      <c r="E12" s="13">
        <v>0</v>
      </c>
      <c r="F12" s="13">
        <f t="shared" si="0"/>
        <v>43</v>
      </c>
      <c r="G12" s="14">
        <f t="shared" si="1"/>
        <v>0.33333333333333331</v>
      </c>
    </row>
    <row r="13" spans="1:7" x14ac:dyDescent="0.25">
      <c r="A13" s="4" t="s">
        <v>25</v>
      </c>
      <c r="B13" s="11">
        <v>12</v>
      </c>
      <c r="C13" s="11">
        <v>3</v>
      </c>
      <c r="D13" s="11">
        <v>1</v>
      </c>
      <c r="E13" s="11">
        <v>0</v>
      </c>
      <c r="F13" s="11">
        <f t="shared" si="0"/>
        <v>4</v>
      </c>
      <c r="G13" s="12">
        <f t="shared" si="1"/>
        <v>0.33333333333333331</v>
      </c>
    </row>
    <row r="14" spans="1:7" x14ac:dyDescent="0.25">
      <c r="A14" s="5" t="s">
        <v>26</v>
      </c>
      <c r="B14" s="13">
        <v>4</v>
      </c>
      <c r="C14" s="13">
        <v>1</v>
      </c>
      <c r="D14" s="13">
        <v>0</v>
      </c>
      <c r="E14" s="13">
        <v>0</v>
      </c>
      <c r="F14" s="13">
        <f t="shared" si="0"/>
        <v>1</v>
      </c>
      <c r="G14" s="14">
        <f t="shared" si="1"/>
        <v>0.25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301</v>
      </c>
      <c r="C16" s="9">
        <v>49</v>
      </c>
      <c r="D16" s="9">
        <v>11</v>
      </c>
      <c r="E16" s="9">
        <v>0</v>
      </c>
      <c r="F16" s="9">
        <f t="shared" si="0"/>
        <v>60</v>
      </c>
      <c r="G16" s="10">
        <f t="shared" si="1"/>
        <v>0.19933554817275748</v>
      </c>
    </row>
    <row r="17" spans="1:7" x14ac:dyDescent="0.25">
      <c r="A17" s="4" t="s">
        <v>21</v>
      </c>
      <c r="B17" s="11">
        <v>93</v>
      </c>
      <c r="C17" s="11">
        <v>14</v>
      </c>
      <c r="D17" s="11">
        <v>7</v>
      </c>
      <c r="E17" s="11">
        <v>0</v>
      </c>
      <c r="F17" s="11">
        <f t="shared" si="0"/>
        <v>21</v>
      </c>
      <c r="G17" s="12">
        <f t="shared" si="1"/>
        <v>0.22580645161290322</v>
      </c>
    </row>
    <row r="18" spans="1:7" x14ac:dyDescent="0.25">
      <c r="A18" s="5" t="s">
        <v>22</v>
      </c>
      <c r="B18" s="13">
        <v>139</v>
      </c>
      <c r="C18" s="13">
        <v>25</v>
      </c>
      <c r="D18" s="13">
        <v>2</v>
      </c>
      <c r="E18" s="13">
        <v>0</v>
      </c>
      <c r="F18" s="13">
        <f t="shared" si="0"/>
        <v>27</v>
      </c>
      <c r="G18" s="14">
        <f t="shared" si="1"/>
        <v>0.19424460431654678</v>
      </c>
    </row>
    <row r="19" spans="1:7" x14ac:dyDescent="0.25">
      <c r="A19" s="4" t="s">
        <v>28</v>
      </c>
      <c r="B19" s="11">
        <v>32</v>
      </c>
      <c r="C19" s="11">
        <v>9</v>
      </c>
      <c r="D19" s="11">
        <v>1</v>
      </c>
      <c r="E19" s="11">
        <v>0</v>
      </c>
      <c r="F19" s="11">
        <f t="shared" si="0"/>
        <v>10</v>
      </c>
      <c r="G19" s="12">
        <f t="shared" si="1"/>
        <v>0.3125</v>
      </c>
    </row>
    <row r="20" spans="1:7" ht="15.75" thickBot="1" x14ac:dyDescent="0.3">
      <c r="A20" s="5" t="s">
        <v>29</v>
      </c>
      <c r="B20" s="13">
        <v>37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5.4054054054054057E-2</v>
      </c>
    </row>
    <row r="21" spans="1:7" ht="15.75" thickTop="1" x14ac:dyDescent="0.25">
      <c r="A21" s="7" t="s">
        <v>30</v>
      </c>
      <c r="B21" s="17">
        <v>895</v>
      </c>
      <c r="C21" s="17">
        <v>151</v>
      </c>
      <c r="D21" s="17">
        <v>27</v>
      </c>
      <c r="E21" s="17">
        <v>0</v>
      </c>
      <c r="F21" s="17">
        <f t="shared" si="0"/>
        <v>178</v>
      </c>
      <c r="G21" s="18">
        <f t="shared" si="1"/>
        <v>0.19888268156424582</v>
      </c>
    </row>
    <row r="22" spans="1:7" x14ac:dyDescent="0.25">
      <c r="A22" s="31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275</v>
      </c>
      <c r="C32" s="25">
        <f t="shared" ref="C32:E32" si="2">+C7+C10</f>
        <v>48</v>
      </c>
      <c r="D32" s="25">
        <f t="shared" si="2"/>
        <v>8</v>
      </c>
      <c r="E32" s="25">
        <f t="shared" si="2"/>
        <v>0</v>
      </c>
      <c r="F32" s="26">
        <f t="shared" ref="F32:F38" si="3">C32+D32+E32</f>
        <v>56</v>
      </c>
      <c r="G32" s="37">
        <f t="shared" ref="G32:G37" si="4">F32/B32</f>
        <v>0.20363636363636364</v>
      </c>
    </row>
    <row r="33" spans="1:7" x14ac:dyDescent="0.25">
      <c r="A33" s="24" t="s">
        <v>9</v>
      </c>
      <c r="B33" s="25">
        <f>+B11</f>
        <v>149</v>
      </c>
      <c r="C33" s="25">
        <f t="shared" ref="C33:E33" si="5">+C11</f>
        <v>41</v>
      </c>
      <c r="D33" s="25">
        <f t="shared" si="5"/>
        <v>7</v>
      </c>
      <c r="E33" s="25">
        <f t="shared" si="5"/>
        <v>0</v>
      </c>
      <c r="F33" s="26">
        <f t="shared" si="3"/>
        <v>48</v>
      </c>
      <c r="G33" s="37">
        <f t="shared" si="4"/>
        <v>0.32214765100671139</v>
      </c>
    </row>
    <row r="34" spans="1:7" x14ac:dyDescent="0.25">
      <c r="A34" s="24" t="s">
        <v>15</v>
      </c>
      <c r="B34" s="25">
        <f>+B17+B19+B20</f>
        <v>162</v>
      </c>
      <c r="C34" s="25">
        <f t="shared" ref="C34:E34" si="6">+C17+C19+C20</f>
        <v>24</v>
      </c>
      <c r="D34" s="25">
        <f t="shared" si="6"/>
        <v>9</v>
      </c>
      <c r="E34" s="25">
        <f t="shared" si="6"/>
        <v>0</v>
      </c>
      <c r="F34" s="26">
        <f t="shared" si="3"/>
        <v>33</v>
      </c>
      <c r="G34" s="37">
        <f t="shared" si="4"/>
        <v>0.20370370370370369</v>
      </c>
    </row>
    <row r="35" spans="1:7" x14ac:dyDescent="0.25">
      <c r="A35" s="24" t="s">
        <v>7</v>
      </c>
      <c r="B35" s="25">
        <f>+B8</f>
        <v>148</v>
      </c>
      <c r="C35" s="25">
        <f t="shared" ref="C35:E35" si="7">+C8</f>
        <v>8</v>
      </c>
      <c r="D35" s="25">
        <f t="shared" si="7"/>
        <v>1</v>
      </c>
      <c r="E35" s="25">
        <f t="shared" si="7"/>
        <v>0</v>
      </c>
      <c r="F35" s="26">
        <f t="shared" si="3"/>
        <v>9</v>
      </c>
      <c r="G35" s="50">
        <f t="shared" si="4"/>
        <v>6.0810810810810814E-2</v>
      </c>
    </row>
    <row r="36" spans="1:7" x14ac:dyDescent="0.25">
      <c r="A36" s="24" t="s">
        <v>16</v>
      </c>
      <c r="B36" s="25">
        <f>+B9</f>
        <v>22</v>
      </c>
      <c r="C36" s="25">
        <f t="shared" ref="C36:E36" si="8">+C9</f>
        <v>5</v>
      </c>
      <c r="D36" s="25">
        <f t="shared" si="8"/>
        <v>0</v>
      </c>
      <c r="E36" s="25">
        <f t="shared" si="8"/>
        <v>0</v>
      </c>
      <c r="F36" s="26">
        <f t="shared" si="3"/>
        <v>5</v>
      </c>
      <c r="G36" s="37">
        <f t="shared" si="4"/>
        <v>0.22727272727272727</v>
      </c>
    </row>
    <row r="37" spans="1:7" x14ac:dyDescent="0.25">
      <c r="A37" s="24" t="s">
        <v>17</v>
      </c>
      <c r="B37" s="25">
        <f>+B18</f>
        <v>139</v>
      </c>
      <c r="C37" s="25">
        <f t="shared" ref="C37:E37" si="9">+C18</f>
        <v>25</v>
      </c>
      <c r="D37" s="25">
        <f t="shared" si="9"/>
        <v>2</v>
      </c>
      <c r="E37" s="25">
        <f t="shared" si="9"/>
        <v>0</v>
      </c>
      <c r="F37" s="26">
        <f t="shared" si="3"/>
        <v>27</v>
      </c>
      <c r="G37" s="37">
        <f t="shared" si="4"/>
        <v>0.19424460431654678</v>
      </c>
    </row>
    <row r="38" spans="1:7" x14ac:dyDescent="0.25">
      <c r="A38" s="27" t="str">
        <f>+A21</f>
        <v>RED ISLAY</v>
      </c>
      <c r="B38" s="28">
        <f>SUM(B32:B37)</f>
        <v>895</v>
      </c>
      <c r="C38" s="28">
        <f>SUM(C32:C37)</f>
        <v>151</v>
      </c>
      <c r="D38" s="28">
        <f>SUM(D32:D37)</f>
        <v>27</v>
      </c>
      <c r="E38" s="28">
        <f>SUM(E32:E37)</f>
        <v>0</v>
      </c>
      <c r="F38" s="28">
        <f t="shared" si="3"/>
        <v>178</v>
      </c>
      <c r="G38" s="29">
        <f>F38/B38</f>
        <v>0.19888268156424582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35</v>
      </c>
    </row>
    <row r="43" spans="1:7" ht="16.5" thickBot="1" x14ac:dyDescent="0.3">
      <c r="A43" s="34" t="s">
        <v>36</v>
      </c>
    </row>
    <row r="44" spans="1:7" ht="32.25" thickBot="1" x14ac:dyDescent="0.3">
      <c r="A44" s="35" t="s">
        <v>37</v>
      </c>
    </row>
    <row r="45" spans="1:7" ht="16.5" thickBot="1" x14ac:dyDescent="0.3">
      <c r="A45" s="36" t="s">
        <v>38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Normal="100" workbookViewId="0">
      <selection activeCell="F34" sqref="F34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767</v>
      </c>
      <c r="C6" s="9">
        <v>69</v>
      </c>
      <c r="D6" s="9">
        <v>10</v>
      </c>
      <c r="E6" s="9">
        <v>0</v>
      </c>
      <c r="F6" s="9">
        <f>C6+D6+E6</f>
        <v>79</v>
      </c>
      <c r="G6" s="10">
        <f>F6/B6</f>
        <v>0.10299869621903521</v>
      </c>
    </row>
    <row r="7" spans="1:7" x14ac:dyDescent="0.25">
      <c r="A7" s="4" t="s">
        <v>18</v>
      </c>
      <c r="B7" s="11">
        <v>379</v>
      </c>
      <c r="C7" s="11">
        <v>48</v>
      </c>
      <c r="D7" s="11">
        <v>7</v>
      </c>
      <c r="E7" s="11">
        <v>0</v>
      </c>
      <c r="F7" s="11">
        <f t="shared" ref="F7:F21" si="0">C7+D7+E7</f>
        <v>55</v>
      </c>
      <c r="G7" s="12">
        <f t="shared" ref="G7:G21" si="1">F7/B7</f>
        <v>0.14511873350923482</v>
      </c>
    </row>
    <row r="8" spans="1:7" x14ac:dyDescent="0.25">
      <c r="A8" s="5" t="s">
        <v>19</v>
      </c>
      <c r="B8" s="13">
        <v>228</v>
      </c>
      <c r="C8" s="13">
        <v>8</v>
      </c>
      <c r="D8" s="13">
        <v>2</v>
      </c>
      <c r="E8" s="13">
        <v>0</v>
      </c>
      <c r="F8" s="13">
        <f t="shared" si="0"/>
        <v>10</v>
      </c>
      <c r="G8" s="14">
        <f t="shared" si="1"/>
        <v>4.3859649122807015E-2</v>
      </c>
    </row>
    <row r="9" spans="1:7" x14ac:dyDescent="0.25">
      <c r="A9" s="4" t="s">
        <v>23</v>
      </c>
      <c r="B9" s="11">
        <v>46</v>
      </c>
      <c r="C9" s="11">
        <v>9</v>
      </c>
      <c r="D9" s="11">
        <v>0</v>
      </c>
      <c r="E9" s="11">
        <v>0</v>
      </c>
      <c r="F9" s="11">
        <f t="shared" si="0"/>
        <v>9</v>
      </c>
      <c r="G9" s="12">
        <f t="shared" si="1"/>
        <v>0.19565217391304349</v>
      </c>
    </row>
    <row r="10" spans="1:7" x14ac:dyDescent="0.25">
      <c r="A10" s="5" t="s">
        <v>24</v>
      </c>
      <c r="B10" s="13">
        <v>114</v>
      </c>
      <c r="C10" s="13">
        <v>4</v>
      </c>
      <c r="D10" s="13">
        <v>1</v>
      </c>
      <c r="E10" s="13">
        <v>0</v>
      </c>
      <c r="F10" s="13">
        <f t="shared" si="0"/>
        <v>5</v>
      </c>
      <c r="G10" s="14">
        <f t="shared" si="1"/>
        <v>4.3859649122807015E-2</v>
      </c>
    </row>
    <row r="11" spans="1:7" x14ac:dyDescent="0.25">
      <c r="A11" s="6" t="s">
        <v>9</v>
      </c>
      <c r="B11" s="9">
        <v>229</v>
      </c>
      <c r="C11" s="9">
        <v>49</v>
      </c>
      <c r="D11" s="9">
        <v>11</v>
      </c>
      <c r="E11" s="9">
        <v>0</v>
      </c>
      <c r="F11" s="15">
        <f t="shared" si="0"/>
        <v>60</v>
      </c>
      <c r="G11" s="16">
        <f t="shared" si="1"/>
        <v>0.26200873362445415</v>
      </c>
    </row>
    <row r="12" spans="1:7" x14ac:dyDescent="0.25">
      <c r="A12" s="5" t="s">
        <v>20</v>
      </c>
      <c r="B12" s="13">
        <v>201</v>
      </c>
      <c r="C12" s="13">
        <v>44</v>
      </c>
      <c r="D12" s="13">
        <v>9</v>
      </c>
      <c r="E12" s="13">
        <v>0</v>
      </c>
      <c r="F12" s="13">
        <f t="shared" si="0"/>
        <v>53</v>
      </c>
      <c r="G12" s="14">
        <f t="shared" si="1"/>
        <v>0.26368159203980102</v>
      </c>
    </row>
    <row r="13" spans="1:7" x14ac:dyDescent="0.25">
      <c r="A13" s="4" t="s">
        <v>25</v>
      </c>
      <c r="B13" s="11">
        <v>19</v>
      </c>
      <c r="C13" s="11">
        <v>4</v>
      </c>
      <c r="D13" s="11">
        <v>2</v>
      </c>
      <c r="E13" s="11">
        <v>0</v>
      </c>
      <c r="F13" s="11">
        <f t="shared" si="0"/>
        <v>6</v>
      </c>
      <c r="G13" s="12">
        <f t="shared" si="1"/>
        <v>0.31578947368421051</v>
      </c>
    </row>
    <row r="14" spans="1:7" x14ac:dyDescent="0.25">
      <c r="A14" s="5" t="s">
        <v>26</v>
      </c>
      <c r="B14" s="13">
        <v>5</v>
      </c>
      <c r="C14" s="13">
        <v>1</v>
      </c>
      <c r="D14" s="13">
        <v>0</v>
      </c>
      <c r="E14" s="13">
        <v>0</v>
      </c>
      <c r="F14" s="13">
        <f t="shared" si="0"/>
        <v>1</v>
      </c>
      <c r="G14" s="14">
        <f t="shared" si="1"/>
        <v>0.2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452</v>
      </c>
      <c r="C16" s="9">
        <v>64</v>
      </c>
      <c r="D16" s="9">
        <v>15</v>
      </c>
      <c r="E16" s="9">
        <v>0</v>
      </c>
      <c r="F16" s="9">
        <f t="shared" si="0"/>
        <v>79</v>
      </c>
      <c r="G16" s="10">
        <f t="shared" si="1"/>
        <v>0.1747787610619469</v>
      </c>
    </row>
    <row r="17" spans="1:7" x14ac:dyDescent="0.25">
      <c r="A17" s="4" t="s">
        <v>21</v>
      </c>
      <c r="B17" s="11">
        <v>133</v>
      </c>
      <c r="C17" s="11">
        <v>25</v>
      </c>
      <c r="D17" s="11">
        <v>9</v>
      </c>
      <c r="E17" s="11">
        <v>0</v>
      </c>
      <c r="F17" s="11">
        <f t="shared" si="0"/>
        <v>34</v>
      </c>
      <c r="G17" s="12">
        <f t="shared" si="1"/>
        <v>0.25563909774436089</v>
      </c>
    </row>
    <row r="18" spans="1:7" x14ac:dyDescent="0.25">
      <c r="A18" s="5" t="s">
        <v>22</v>
      </c>
      <c r="B18" s="13">
        <v>181</v>
      </c>
      <c r="C18" s="13">
        <v>27</v>
      </c>
      <c r="D18" s="13">
        <v>3</v>
      </c>
      <c r="E18" s="13">
        <v>0</v>
      </c>
      <c r="F18" s="13">
        <f t="shared" si="0"/>
        <v>30</v>
      </c>
      <c r="G18" s="14">
        <f t="shared" si="1"/>
        <v>0.16574585635359115</v>
      </c>
    </row>
    <row r="19" spans="1:7" x14ac:dyDescent="0.25">
      <c r="A19" s="4" t="s">
        <v>28</v>
      </c>
      <c r="B19" s="11">
        <v>73</v>
      </c>
      <c r="C19" s="11">
        <v>11</v>
      </c>
      <c r="D19" s="11">
        <v>2</v>
      </c>
      <c r="E19" s="11">
        <v>0</v>
      </c>
      <c r="F19" s="11">
        <f t="shared" si="0"/>
        <v>13</v>
      </c>
      <c r="G19" s="12">
        <f t="shared" si="1"/>
        <v>0.17808219178082191</v>
      </c>
    </row>
    <row r="20" spans="1:7" ht="15.75" thickBot="1" x14ac:dyDescent="0.3">
      <c r="A20" s="5" t="s">
        <v>29</v>
      </c>
      <c r="B20" s="13">
        <v>65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3.0769230769230771E-2</v>
      </c>
    </row>
    <row r="21" spans="1:7" ht="15.75" thickTop="1" x14ac:dyDescent="0.25">
      <c r="A21" s="7" t="s">
        <v>30</v>
      </c>
      <c r="B21" s="17">
        <v>1448</v>
      </c>
      <c r="C21" s="17">
        <v>182</v>
      </c>
      <c r="D21" s="17">
        <v>36</v>
      </c>
      <c r="E21" s="17">
        <v>0</v>
      </c>
      <c r="F21" s="17">
        <f t="shared" si="0"/>
        <v>218</v>
      </c>
      <c r="G21" s="18">
        <f t="shared" si="1"/>
        <v>0.15055248618784531</v>
      </c>
    </row>
    <row r="22" spans="1:7" x14ac:dyDescent="0.25">
      <c r="A22" s="32" t="s">
        <v>8</v>
      </c>
    </row>
    <row r="24" spans="1:7" x14ac:dyDescent="0.25">
      <c r="F24" s="49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493</v>
      </c>
      <c r="C32" s="25">
        <f t="shared" ref="C32:E32" si="2">+C7+C10</f>
        <v>52</v>
      </c>
      <c r="D32" s="25">
        <f t="shared" si="2"/>
        <v>8</v>
      </c>
      <c r="E32" s="25">
        <f t="shared" si="2"/>
        <v>0</v>
      </c>
      <c r="F32" s="26">
        <f t="shared" ref="F32:F38" si="3">C32+D32+E32</f>
        <v>60</v>
      </c>
      <c r="G32" s="51">
        <f t="shared" ref="G32:G37" si="4">F32/B32</f>
        <v>0.12170385395537525</v>
      </c>
    </row>
    <row r="33" spans="1:7" x14ac:dyDescent="0.25">
      <c r="A33" s="24" t="s">
        <v>9</v>
      </c>
      <c r="B33" s="25">
        <f>+B11</f>
        <v>229</v>
      </c>
      <c r="C33" s="25">
        <f t="shared" ref="C33:E33" si="5">+C11</f>
        <v>49</v>
      </c>
      <c r="D33" s="25">
        <f t="shared" si="5"/>
        <v>11</v>
      </c>
      <c r="E33" s="25">
        <f t="shared" si="5"/>
        <v>0</v>
      </c>
      <c r="F33" s="26">
        <f t="shared" si="3"/>
        <v>60</v>
      </c>
      <c r="G33" s="51">
        <f t="shared" si="4"/>
        <v>0.26200873362445415</v>
      </c>
    </row>
    <row r="34" spans="1:7" x14ac:dyDescent="0.25">
      <c r="A34" s="24" t="s">
        <v>15</v>
      </c>
      <c r="B34" s="25">
        <f>+B17+B19+B20</f>
        <v>271</v>
      </c>
      <c r="C34" s="25">
        <f t="shared" ref="C34:E34" si="6">+C17+C19+C20</f>
        <v>37</v>
      </c>
      <c r="D34" s="25">
        <f t="shared" si="6"/>
        <v>12</v>
      </c>
      <c r="E34" s="25">
        <f t="shared" si="6"/>
        <v>0</v>
      </c>
      <c r="F34" s="26">
        <f t="shared" si="3"/>
        <v>49</v>
      </c>
      <c r="G34" s="51">
        <f t="shared" si="4"/>
        <v>0.18081180811808117</v>
      </c>
    </row>
    <row r="35" spans="1:7" x14ac:dyDescent="0.25">
      <c r="A35" s="24" t="s">
        <v>7</v>
      </c>
      <c r="B35" s="25">
        <f>+B8</f>
        <v>228</v>
      </c>
      <c r="C35" s="25">
        <f t="shared" ref="C35:E36" si="7">+C8</f>
        <v>8</v>
      </c>
      <c r="D35" s="25">
        <f t="shared" si="7"/>
        <v>2</v>
      </c>
      <c r="E35" s="25">
        <f t="shared" si="7"/>
        <v>0</v>
      </c>
      <c r="F35" s="26">
        <f t="shared" si="3"/>
        <v>10</v>
      </c>
      <c r="G35" s="40">
        <f t="shared" si="4"/>
        <v>4.3859649122807015E-2</v>
      </c>
    </row>
    <row r="36" spans="1:7" x14ac:dyDescent="0.25">
      <c r="A36" s="24" t="s">
        <v>16</v>
      </c>
      <c r="B36" s="25">
        <f>+B9</f>
        <v>46</v>
      </c>
      <c r="C36" s="25">
        <f t="shared" si="7"/>
        <v>9</v>
      </c>
      <c r="D36" s="25">
        <f t="shared" si="7"/>
        <v>0</v>
      </c>
      <c r="E36" s="25">
        <f t="shared" si="7"/>
        <v>0</v>
      </c>
      <c r="F36" s="26">
        <f t="shared" si="3"/>
        <v>9</v>
      </c>
      <c r="G36" s="51">
        <f t="shared" si="4"/>
        <v>0.19565217391304349</v>
      </c>
    </row>
    <row r="37" spans="1:7" x14ac:dyDescent="0.25">
      <c r="A37" s="24" t="s">
        <v>17</v>
      </c>
      <c r="B37" s="25">
        <f>+B18</f>
        <v>181</v>
      </c>
      <c r="C37" s="25">
        <f t="shared" ref="C37:E37" si="8">+C18</f>
        <v>27</v>
      </c>
      <c r="D37" s="25">
        <f t="shared" si="8"/>
        <v>3</v>
      </c>
      <c r="E37" s="25">
        <f t="shared" si="8"/>
        <v>0</v>
      </c>
      <c r="F37" s="26">
        <f t="shared" si="3"/>
        <v>30</v>
      </c>
      <c r="G37" s="51">
        <f t="shared" si="4"/>
        <v>0.16574585635359115</v>
      </c>
    </row>
    <row r="38" spans="1:7" x14ac:dyDescent="0.25">
      <c r="A38" s="27" t="str">
        <f>+A21</f>
        <v>RED ISLAY</v>
      </c>
      <c r="B38" s="28">
        <f>SUM(B32:B37)</f>
        <v>1448</v>
      </c>
      <c r="C38" s="28">
        <f>SUM(C32:C37)</f>
        <v>182</v>
      </c>
      <c r="D38" s="28">
        <f>SUM(D32:D37)</f>
        <v>36</v>
      </c>
      <c r="E38" s="28">
        <f>SUM(E32:E37)</f>
        <v>0</v>
      </c>
      <c r="F38" s="28">
        <f t="shared" si="3"/>
        <v>218</v>
      </c>
      <c r="G38" s="29">
        <f>F38/B38</f>
        <v>0.15055248618784531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35</v>
      </c>
    </row>
    <row r="43" spans="1:7" ht="16.5" thickBot="1" x14ac:dyDescent="0.3">
      <c r="A43" s="34" t="s">
        <v>36</v>
      </c>
    </row>
    <row r="44" spans="1:7" ht="32.25" thickBot="1" x14ac:dyDescent="0.3">
      <c r="A44" s="41" t="s">
        <v>37</v>
      </c>
    </row>
    <row r="45" spans="1:7" ht="16.5" thickBot="1" x14ac:dyDescent="0.3">
      <c r="A45" s="36" t="s">
        <v>38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G22"/>
  <sheetViews>
    <sheetView zoomScale="130" zoomScaleNormal="130" workbookViewId="0">
      <selection activeCell="I7" sqref="I7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7" ht="18.75" x14ac:dyDescent="0.3">
      <c r="A1" s="42" t="s">
        <v>39</v>
      </c>
    </row>
    <row r="2" spans="1:7" ht="18.75" x14ac:dyDescent="0.3">
      <c r="A2" s="42" t="s">
        <v>50</v>
      </c>
    </row>
    <row r="5" spans="1:7" x14ac:dyDescent="0.25">
      <c r="A5" s="48" t="s">
        <v>49</v>
      </c>
      <c r="B5" s="47" t="s">
        <v>48</v>
      </c>
      <c r="C5" s="47" t="s">
        <v>47</v>
      </c>
      <c r="D5" s="47" t="s">
        <v>46</v>
      </c>
      <c r="E5" s="47" t="s">
        <v>45</v>
      </c>
      <c r="F5" s="47" t="s">
        <v>44</v>
      </c>
      <c r="G5" s="47" t="s">
        <v>40</v>
      </c>
    </row>
    <row r="6" spans="1:7" x14ac:dyDescent="0.25">
      <c r="A6" s="46" t="s">
        <v>43</v>
      </c>
      <c r="B6" s="45">
        <v>17</v>
      </c>
      <c r="C6" s="45">
        <v>66</v>
      </c>
      <c r="D6" s="45">
        <v>20</v>
      </c>
      <c r="E6" s="45">
        <v>15</v>
      </c>
      <c r="F6" s="45">
        <v>5</v>
      </c>
      <c r="G6" s="45">
        <f>SUM(B6:F6)</f>
        <v>123</v>
      </c>
    </row>
    <row r="7" spans="1:7" x14ac:dyDescent="0.25">
      <c r="A7" s="44" t="s">
        <v>18</v>
      </c>
      <c r="B7" s="25">
        <v>12</v>
      </c>
      <c r="C7" s="25">
        <v>32</v>
      </c>
      <c r="D7" s="25">
        <v>12</v>
      </c>
      <c r="E7" s="25">
        <v>7</v>
      </c>
      <c r="F7" s="25">
        <v>5</v>
      </c>
      <c r="G7" s="25">
        <f t="shared" ref="G7:G21" si="0">SUM(B7:F7)</f>
        <v>68</v>
      </c>
    </row>
    <row r="8" spans="1:7" x14ac:dyDescent="0.25">
      <c r="A8" s="44" t="s">
        <v>19</v>
      </c>
      <c r="B8" s="25">
        <v>5</v>
      </c>
      <c r="C8" s="25">
        <v>29</v>
      </c>
      <c r="D8" s="25">
        <v>7</v>
      </c>
      <c r="E8" s="25">
        <v>8</v>
      </c>
      <c r="F8" s="25"/>
      <c r="G8" s="25">
        <f t="shared" si="0"/>
        <v>49</v>
      </c>
    </row>
    <row r="9" spans="1:7" x14ac:dyDescent="0.25">
      <c r="A9" s="44" t="s">
        <v>23</v>
      </c>
      <c r="B9" s="25"/>
      <c r="C9" s="25">
        <v>2</v>
      </c>
      <c r="D9" s="25">
        <v>1</v>
      </c>
      <c r="E9" s="25"/>
      <c r="F9" s="25"/>
      <c r="G9" s="25">
        <f t="shared" si="0"/>
        <v>3</v>
      </c>
    </row>
    <row r="10" spans="1:7" x14ac:dyDescent="0.25">
      <c r="A10" s="44" t="s">
        <v>24</v>
      </c>
      <c r="B10" s="25"/>
      <c r="C10" s="25">
        <v>3</v>
      </c>
      <c r="D10" s="25"/>
      <c r="E10" s="25"/>
      <c r="F10" s="25"/>
      <c r="G10" s="25">
        <f t="shared" si="0"/>
        <v>3</v>
      </c>
    </row>
    <row r="11" spans="1:7" x14ac:dyDescent="0.25">
      <c r="A11" s="46" t="s">
        <v>42</v>
      </c>
      <c r="B11" s="45">
        <v>0</v>
      </c>
      <c r="C11" s="45">
        <v>18</v>
      </c>
      <c r="D11" s="45">
        <v>7</v>
      </c>
      <c r="E11" s="45">
        <v>2</v>
      </c>
      <c r="F11" s="45">
        <v>1</v>
      </c>
      <c r="G11" s="45">
        <f t="shared" si="0"/>
        <v>28</v>
      </c>
    </row>
    <row r="12" spans="1:7" x14ac:dyDescent="0.25">
      <c r="A12" s="44" t="s">
        <v>20</v>
      </c>
      <c r="B12" s="25">
        <v>0</v>
      </c>
      <c r="C12" s="25">
        <v>16</v>
      </c>
      <c r="D12" s="25">
        <v>6</v>
      </c>
      <c r="E12" s="25">
        <v>1</v>
      </c>
      <c r="F12" s="25"/>
      <c r="G12" s="25">
        <f t="shared" si="0"/>
        <v>23</v>
      </c>
    </row>
    <row r="13" spans="1:7" x14ac:dyDescent="0.25">
      <c r="A13" s="44" t="s">
        <v>25</v>
      </c>
      <c r="B13" s="25"/>
      <c r="C13" s="25"/>
      <c r="D13" s="25"/>
      <c r="E13" s="25">
        <v>1</v>
      </c>
      <c r="F13" s="25">
        <v>1</v>
      </c>
      <c r="G13" s="25">
        <f t="shared" si="0"/>
        <v>2</v>
      </c>
    </row>
    <row r="14" spans="1:7" x14ac:dyDescent="0.25">
      <c r="A14" s="44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7" x14ac:dyDescent="0.25">
      <c r="A15" s="44" t="s">
        <v>27</v>
      </c>
      <c r="B15" s="25"/>
      <c r="C15" s="25"/>
      <c r="D15" s="25">
        <v>1</v>
      </c>
      <c r="E15" s="25"/>
      <c r="F15" s="25"/>
      <c r="G15" s="25">
        <f t="shared" si="0"/>
        <v>1</v>
      </c>
    </row>
    <row r="16" spans="1:7" x14ac:dyDescent="0.25">
      <c r="A16" s="46" t="s">
        <v>41</v>
      </c>
      <c r="B16" s="45">
        <v>2</v>
      </c>
      <c r="C16" s="45">
        <v>22</v>
      </c>
      <c r="D16" s="45">
        <v>7</v>
      </c>
      <c r="E16" s="45">
        <v>1</v>
      </c>
      <c r="F16" s="45"/>
      <c r="G16" s="45">
        <f t="shared" si="0"/>
        <v>32</v>
      </c>
    </row>
    <row r="17" spans="1:7" x14ac:dyDescent="0.25">
      <c r="A17" s="44" t="s">
        <v>21</v>
      </c>
      <c r="B17" s="25">
        <v>2</v>
      </c>
      <c r="C17" s="25">
        <v>12</v>
      </c>
      <c r="D17" s="25">
        <v>2</v>
      </c>
      <c r="E17" s="25"/>
      <c r="F17" s="25"/>
      <c r="G17" s="25">
        <f t="shared" si="0"/>
        <v>16</v>
      </c>
    </row>
    <row r="18" spans="1:7" x14ac:dyDescent="0.25">
      <c r="A18" s="44" t="s">
        <v>22</v>
      </c>
      <c r="B18" s="25"/>
      <c r="C18" s="25">
        <v>9</v>
      </c>
      <c r="D18" s="25">
        <v>3</v>
      </c>
      <c r="E18" s="25"/>
      <c r="F18" s="25"/>
      <c r="G18" s="25">
        <f t="shared" si="0"/>
        <v>12</v>
      </c>
    </row>
    <row r="19" spans="1:7" x14ac:dyDescent="0.25">
      <c r="A19" s="44" t="s">
        <v>29</v>
      </c>
      <c r="B19" s="25"/>
      <c r="C19" s="25">
        <v>1</v>
      </c>
      <c r="D19" s="25">
        <v>1</v>
      </c>
      <c r="E19" s="25"/>
      <c r="F19" s="25"/>
      <c r="G19" s="25">
        <f t="shared" si="0"/>
        <v>2</v>
      </c>
    </row>
    <row r="20" spans="1:7" x14ac:dyDescent="0.25">
      <c r="A20" s="44" t="s">
        <v>28</v>
      </c>
      <c r="B20" s="25"/>
      <c r="C20" s="25"/>
      <c r="D20" s="25">
        <v>1</v>
      </c>
      <c r="E20" s="25">
        <v>1</v>
      </c>
      <c r="F20" s="25"/>
      <c r="G20" s="25">
        <f t="shared" si="0"/>
        <v>2</v>
      </c>
    </row>
    <row r="21" spans="1:7" x14ac:dyDescent="0.25">
      <c r="A21" s="43" t="s">
        <v>40</v>
      </c>
      <c r="B21" s="26">
        <v>19</v>
      </c>
      <c r="C21" s="26">
        <v>106</v>
      </c>
      <c r="D21" s="26">
        <v>34</v>
      </c>
      <c r="E21" s="26">
        <v>18</v>
      </c>
      <c r="F21" s="26">
        <v>6</v>
      </c>
      <c r="G21" s="26">
        <f t="shared" si="0"/>
        <v>183</v>
      </c>
    </row>
    <row r="22" spans="1:7" x14ac:dyDescent="0.25">
      <c r="A22" s="3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workbookViewId="0">
      <selection activeCell="C18" sqref="C18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53</v>
      </c>
    </row>
    <row r="4" spans="2:4" x14ac:dyDescent="0.25">
      <c r="B4" s="21" t="s">
        <v>11</v>
      </c>
      <c r="C4" s="22" t="s">
        <v>32</v>
      </c>
      <c r="D4" s="22" t="s">
        <v>54</v>
      </c>
    </row>
    <row r="5" spans="2:4" x14ac:dyDescent="0.25">
      <c r="B5" s="24" t="s">
        <v>10</v>
      </c>
      <c r="C5" s="39">
        <v>0.20363636363636364</v>
      </c>
      <c r="D5" s="38">
        <v>0.12170385395537525</v>
      </c>
    </row>
    <row r="6" spans="2:4" x14ac:dyDescent="0.25">
      <c r="B6" s="24" t="s">
        <v>9</v>
      </c>
      <c r="C6" s="39">
        <v>0.32214765100671139</v>
      </c>
      <c r="D6" s="38">
        <v>0.26200873362445415</v>
      </c>
    </row>
    <row r="7" spans="2:4" x14ac:dyDescent="0.25">
      <c r="B7" s="24" t="s">
        <v>15</v>
      </c>
      <c r="C7" s="39">
        <v>0.20370370370370369</v>
      </c>
      <c r="D7" s="38">
        <v>0.18081180811808117</v>
      </c>
    </row>
    <row r="8" spans="2:4" x14ac:dyDescent="0.25">
      <c r="B8" s="24" t="s">
        <v>7</v>
      </c>
      <c r="C8" s="38">
        <v>6.0810810810810814E-2</v>
      </c>
      <c r="D8" s="38">
        <v>4.3859649122807015E-2</v>
      </c>
    </row>
    <row r="9" spans="2:4" x14ac:dyDescent="0.25">
      <c r="B9" s="24" t="s">
        <v>16</v>
      </c>
      <c r="C9" s="39">
        <v>0.22727272727272727</v>
      </c>
      <c r="D9" s="38">
        <v>0.19565217391304349</v>
      </c>
    </row>
    <row r="10" spans="2:4" x14ac:dyDescent="0.25">
      <c r="B10" s="24" t="s">
        <v>17</v>
      </c>
      <c r="C10" s="39">
        <v>0.19424460431654678</v>
      </c>
      <c r="D10" s="38">
        <v>0.16574585635359115</v>
      </c>
    </row>
    <row r="11" spans="2:4" x14ac:dyDescent="0.25">
      <c r="B11" s="52" t="s">
        <v>33</v>
      </c>
      <c r="C11" s="53">
        <v>0.19888268156424582</v>
      </c>
      <c r="D11" s="54">
        <v>0.15055248618784531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2024-07-12T17:43:08Z</dcterms:modified>
</cp:coreProperties>
</file>