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00524D4D-92E6-4F06-AB06-DC6D086A6BE3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16" r:id="rId4"/>
    <sheet name="Gráfico2" sheetId="22" r:id="rId5"/>
    <sheet name="Hoja2" sheetId="1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sharedStrings.xml><?xml version="1.0" encoding="utf-8"?>
<sst xmlns="http://schemas.openxmlformats.org/spreadsheetml/2006/main" count="126" uniqueCount="50">
  <si>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</si>
  <si>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</si>
  <si>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</si>
  <si>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</si>
  <si>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</si>
  <si>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</si>
  <si>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</si>
  <si>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</si>
  <si>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</si>
  <si>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</si>
  <si>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</si>
  <si>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</si>
  <si>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</si>
  <si>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</si>
  <si>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</si>
  <si>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</si>
  <si>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</si>
  <si>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</si>
  <si>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</si>
  <si>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</si>
  <si>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</si>
  <si>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</si>
  <si>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</si>
  <si>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</si>
  <si>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</si>
  <si>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</si>
  <si>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</si>
  <si>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</si>
  <si>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</si>
  <si>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</si>
  <si>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</si>
  <si>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</si>
  <si>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</si>
  <si>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&lt;5MESES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</si>
  <si>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</si>
  <si>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</si>
  <si>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</si>
  <si>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</si>
  <si>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</si>
  <si>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</si>
  <si>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1 AÑO</t>
  </si>
  <si>
    <t>2 AÑOS</t>
  </si>
  <si>
    <t>3 AÑOS</t>
  </si>
  <si>
    <t>NIÑOS RECUPERADOS DE ANEMIA POR EDAD</t>
  </si>
  <si>
    <t>% ANEMIAS EN NIÑOS ENERO A MARZO 2024</t>
  </si>
  <si>
    <t>ENERO A MARZO 2024</t>
  </si>
  <si>
    <t>MENOR DE 1 AÑO</t>
  </si>
  <si>
    <t>4 AÑOS</t>
  </si>
  <si>
    <t>ANEMIA EN NIÑOS DE 6 A 35 MESES ENERO A MARZO 2024 - RED ISLAY</t>
  </si>
  <si>
    <t>ANEMIA EN NIÑOS MENORES DE 5 AÑOS  ENERO A MARZO 2024 - RED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</si>
</sst>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theme="4" tint="0.399975585192419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0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0" fontId="7" fillId="7" borderId="11" xfId="0" applyFont="1" applyFill="1" applyBorder="1" applyAlignment="1">
      <alignment vertical="center" wrapText="1"/>
    </xf>
    <xf numFmtId="0" fontId="7" fillId="8" borderId="11" xfId="0" applyFont="1" applyFill="1" applyBorder="1" applyAlignment="1">
      <alignment vertical="center" wrapText="1"/>
    </xf>
    <xf numFmtId="164" fontId="0" fillId="5" borderId="9" xfId="1" applyNumberFormat="1" applyFont="1" applyFill="1" applyBorder="1" applyAlignment="1">
      <alignment horizontal="center"/>
    </xf>
    <xf numFmtId="164" fontId="0" fillId="6" borderId="9" xfId="1" applyNumberFormat="1" applyFont="1" applyFill="1" applyBorder="1" applyAlignment="1">
      <alignment horizontal="center"/>
    </xf>
    <xf numFmtId="164" fontId="8" fillId="5" borderId="9" xfId="1" applyNumberFormat="1" applyFont="1" applyFill="1" applyBorder="1" applyAlignment="1">
      <alignment horizontal="center"/>
    </xf>
    <xf numFmtId="164" fontId="0" fillId="9" borderId="9" xfId="1" applyNumberFormat="1" applyFont="1" applyFill="1" applyBorder="1" applyAlignment="1">
      <alignment horizontal="center"/>
    </xf>
    <xf numFmtId="0" fontId="7" fillId="9" borderId="11" xfId="0" applyFont="1" applyFill="1" applyBorder="1" applyAlignment="1">
      <alignment vertical="center" wrapText="1"/>
    </xf>
    <xf numFmtId="0" fontId="4" fillId="0" borderId="0" xfId="0" quotePrefix="1" applyFont="1"/>
    <xf numFmtId="0" fontId="3" fillId="2" borderId="9" xfId="0" applyFont="1" applyFill="1" applyBorder="1" applyAlignment="1">
      <alignment wrapText="1"/>
    </xf>
    <xf numFmtId="0" fontId="0" fillId="0" borderId="9" xfId="0" applyBorder="1" applyAlignment="1">
      <alignment horizontal="left" indent="1"/>
    </xf>
    <xf numFmtId="0" fontId="3" fillId="10" borderId="9" xfId="0" applyFont="1" applyFill="1" applyBorder="1" applyAlignment="1">
      <alignment horizontal="left"/>
    </xf>
    <xf numFmtId="0" fontId="2" fillId="11" borderId="9" xfId="0" applyFont="1" applyFill="1" applyBorder="1" applyAlignment="1">
      <alignment horizontal="left"/>
    </xf>
    <xf numFmtId="0" fontId="0" fillId="4" borderId="9" xfId="0" applyFill="1" applyBorder="1" applyAlignment="1">
      <alignment horizontal="center"/>
    </xf>
    <xf numFmtId="0" fontId="0" fillId="11" borderId="9" xfId="0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64" fontId="1" fillId="11" borderId="9" xfId="1" applyNumberFormat="1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chartsheet" Target="chartsheets/sheet2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MARZO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Hoja2!$C$4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Hoja2!$C$5:$C$11</c:f>
              <c:numCache>
                <c:formatCode>0.0%</c:formatCode>
                <c:ptCount val="7"/>
                <c:pt idx="0">
                  <c:v>0.2832369942196532</c:v>
                </c:pt>
                <c:pt idx="1">
                  <c:v>0.29347826086956524</c:v>
                </c:pt>
                <c:pt idx="2">
                  <c:v>0.25</c:v>
                </c:pt>
                <c:pt idx="3">
                  <c:v>0.13750000000000001</c:v>
                </c:pt>
                <c:pt idx="4">
                  <c:v>0.58333333333333337</c:v>
                </c:pt>
                <c:pt idx="5">
                  <c:v>0.17808219178082191</c:v>
                </c:pt>
                <c:pt idx="6">
                  <c:v>0.24903474903474904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Hoja2!$D$4</c:f>
              <c:strCache>
                <c:ptCount val="1"/>
                <c:pt idx="0">
                  <c:v>&lt;5MESES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Hoja2!$D$5:$D$11</c:f>
              <c:numCache>
                <c:formatCode>0.0%</c:formatCode>
                <c:ptCount val="7"/>
                <c:pt idx="0">
                  <c:v>0.20784313725490197</c:v>
                </c:pt>
                <c:pt idx="1">
                  <c:v>0.27433628318584069</c:v>
                </c:pt>
                <c:pt idx="2">
                  <c:v>0.21678321678321677</c:v>
                </c:pt>
                <c:pt idx="3">
                  <c:v>0.10256410256410256</c:v>
                </c:pt>
                <c:pt idx="4">
                  <c:v>0.32142857142857145</c:v>
                </c:pt>
                <c:pt idx="5">
                  <c:v>0.16304347826086957</c:v>
                </c:pt>
                <c:pt idx="6">
                  <c:v>0.2018716577540107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MARZO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173</c:v>
                </c:pt>
                <c:pt idx="1">
                  <c:v>92</c:v>
                </c:pt>
                <c:pt idx="2">
                  <c:v>88</c:v>
                </c:pt>
                <c:pt idx="3">
                  <c:v>80</c:v>
                </c:pt>
                <c:pt idx="4">
                  <c:v>12</c:v>
                </c:pt>
                <c:pt idx="5">
                  <c:v>73</c:v>
                </c:pt>
                <c:pt idx="6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49</c:v>
                </c:pt>
                <c:pt idx="1">
                  <c:v>27</c:v>
                </c:pt>
                <c:pt idx="2">
                  <c:v>22</c:v>
                </c:pt>
                <c:pt idx="3">
                  <c:v>11</c:v>
                </c:pt>
                <c:pt idx="4">
                  <c:v>7</c:v>
                </c:pt>
                <c:pt idx="5">
                  <c:v>13</c:v>
                </c:pt>
                <c:pt idx="6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0.2832369942196532</c:v>
                </c:pt>
                <c:pt idx="1">
                  <c:v>0.29347826086956524</c:v>
                </c:pt>
                <c:pt idx="2">
                  <c:v>0.25</c:v>
                </c:pt>
                <c:pt idx="3">
                  <c:v>0.13750000000000001</c:v>
                </c:pt>
                <c:pt idx="4">
                  <c:v>0.58333333333333337</c:v>
                </c:pt>
                <c:pt idx="5">
                  <c:v>0.17808219178082191</c:v>
                </c:pt>
                <c:pt idx="6">
                  <c:v>0.24903474903474904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5"/>
  <sheetViews>
    <sheetView showGridLines="0" tabSelected="1" zoomScaleNormal="100" workbookViewId="0">
      <selection activeCell="J22" sqref="J22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48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265</v>
      </c>
      <c r="C6" s="9">
        <v>57</v>
      </c>
      <c r="D6" s="9">
        <v>10</v>
      </c>
      <c r="E6" s="9">
        <v>0</v>
      </c>
      <c r="F6" s="9">
        <f>C6+D6+E6</f>
        <v>67</v>
      </c>
      <c r="G6" s="10">
        <f>F6/B6</f>
        <v>0.25283018867924528</v>
      </c>
    </row>
    <row r="7" spans="1:7" x14ac:dyDescent="0.25">
      <c r="A7" s="4" t="s">
        <v>18</v>
      </c>
      <c r="B7" s="11">
        <v>132</v>
      </c>
      <c r="C7" s="11">
        <v>38</v>
      </c>
      <c r="D7" s="11">
        <v>8</v>
      </c>
      <c r="E7" s="11">
        <v>0</v>
      </c>
      <c r="F7" s="11">
        <f t="shared" ref="F7:F21" si="0">C7+D7+E7</f>
        <v>46</v>
      </c>
      <c r="G7" s="12">
        <f t="shared" ref="G7:G21" si="1">F7/B7</f>
        <v>0.34848484848484851</v>
      </c>
    </row>
    <row r="8" spans="1:7" x14ac:dyDescent="0.25">
      <c r="A8" s="5" t="s">
        <v>19</v>
      </c>
      <c r="B8" s="13">
        <v>80</v>
      </c>
      <c r="C8" s="13">
        <v>10</v>
      </c>
      <c r="D8" s="13">
        <v>1</v>
      </c>
      <c r="E8" s="13">
        <v>0</v>
      </c>
      <c r="F8" s="13">
        <f t="shared" si="0"/>
        <v>11</v>
      </c>
      <c r="G8" s="14">
        <f t="shared" si="1"/>
        <v>0.13750000000000001</v>
      </c>
    </row>
    <row r="9" spans="1:7" x14ac:dyDescent="0.25">
      <c r="A9" s="4" t="s">
        <v>23</v>
      </c>
      <c r="B9" s="11">
        <v>12</v>
      </c>
      <c r="C9" s="11">
        <v>7</v>
      </c>
      <c r="D9" s="11">
        <v>0</v>
      </c>
      <c r="E9" s="11">
        <v>0</v>
      </c>
      <c r="F9" s="11">
        <f t="shared" si="0"/>
        <v>7</v>
      </c>
      <c r="G9" s="12">
        <f t="shared" si="1"/>
        <v>0.58333333333333337</v>
      </c>
    </row>
    <row r="10" spans="1:7" x14ac:dyDescent="0.25">
      <c r="A10" s="5" t="s">
        <v>24</v>
      </c>
      <c r="B10" s="13">
        <v>41</v>
      </c>
      <c r="C10" s="13">
        <v>2</v>
      </c>
      <c r="D10" s="13">
        <v>1</v>
      </c>
      <c r="E10" s="13">
        <v>0</v>
      </c>
      <c r="F10" s="13">
        <f t="shared" si="0"/>
        <v>3</v>
      </c>
      <c r="G10" s="14">
        <f t="shared" si="1"/>
        <v>7.3170731707317069E-2</v>
      </c>
    </row>
    <row r="11" spans="1:7" x14ac:dyDescent="0.25">
      <c r="A11" s="6" t="s">
        <v>9</v>
      </c>
      <c r="B11" s="9">
        <v>92</v>
      </c>
      <c r="C11" s="9">
        <v>25</v>
      </c>
      <c r="D11" s="9">
        <v>2</v>
      </c>
      <c r="E11" s="9">
        <v>0</v>
      </c>
      <c r="F11" s="15">
        <f t="shared" si="0"/>
        <v>27</v>
      </c>
      <c r="G11" s="16">
        <f t="shared" si="1"/>
        <v>0.29347826086956524</v>
      </c>
    </row>
    <row r="12" spans="1:7" x14ac:dyDescent="0.25">
      <c r="A12" s="5" t="s">
        <v>20</v>
      </c>
      <c r="B12" s="13">
        <v>78</v>
      </c>
      <c r="C12" s="13">
        <v>24</v>
      </c>
      <c r="D12" s="13">
        <v>1</v>
      </c>
      <c r="E12" s="13">
        <v>0</v>
      </c>
      <c r="F12" s="13">
        <f t="shared" si="0"/>
        <v>25</v>
      </c>
      <c r="G12" s="14">
        <f t="shared" si="1"/>
        <v>0.32051282051282054</v>
      </c>
    </row>
    <row r="13" spans="1:7" x14ac:dyDescent="0.25">
      <c r="A13" s="4" t="s">
        <v>25</v>
      </c>
      <c r="B13" s="11">
        <v>7</v>
      </c>
      <c r="C13" s="11">
        <v>1</v>
      </c>
      <c r="D13" s="11">
        <v>1</v>
      </c>
      <c r="E13" s="11">
        <v>0</v>
      </c>
      <c r="F13" s="11">
        <f t="shared" si="0"/>
        <v>2</v>
      </c>
      <c r="G13" s="12">
        <f t="shared" si="1"/>
        <v>0.2857142857142857</v>
      </c>
    </row>
    <row r="14" spans="1:7" x14ac:dyDescent="0.25">
      <c r="A14" s="5" t="s">
        <v>26</v>
      </c>
      <c r="B14" s="13">
        <v>3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161</v>
      </c>
      <c r="C16" s="9">
        <v>25</v>
      </c>
      <c r="D16" s="9">
        <v>10</v>
      </c>
      <c r="E16" s="9">
        <v>0</v>
      </c>
      <c r="F16" s="9">
        <f t="shared" si="0"/>
        <v>35</v>
      </c>
      <c r="G16" s="10">
        <f t="shared" si="1"/>
        <v>0.21739130434782608</v>
      </c>
    </row>
    <row r="17" spans="1:7" x14ac:dyDescent="0.25">
      <c r="A17" s="4" t="s">
        <v>21</v>
      </c>
      <c r="B17" s="11">
        <v>60</v>
      </c>
      <c r="C17" s="11">
        <v>13</v>
      </c>
      <c r="D17" s="11">
        <v>6</v>
      </c>
      <c r="E17" s="11">
        <v>0</v>
      </c>
      <c r="F17" s="11">
        <f t="shared" si="0"/>
        <v>19</v>
      </c>
      <c r="G17" s="12">
        <f t="shared" si="1"/>
        <v>0.31666666666666665</v>
      </c>
    </row>
    <row r="18" spans="1:7" x14ac:dyDescent="0.25">
      <c r="A18" s="5" t="s">
        <v>22</v>
      </c>
      <c r="B18" s="13">
        <v>73</v>
      </c>
      <c r="C18" s="13">
        <v>12</v>
      </c>
      <c r="D18" s="13">
        <v>1</v>
      </c>
      <c r="E18" s="13">
        <v>0</v>
      </c>
      <c r="F18" s="13">
        <f t="shared" si="0"/>
        <v>13</v>
      </c>
      <c r="G18" s="14">
        <f t="shared" si="1"/>
        <v>0.17808219178082191</v>
      </c>
    </row>
    <row r="19" spans="1:7" x14ac:dyDescent="0.25">
      <c r="A19" s="4" t="s">
        <v>28</v>
      </c>
      <c r="B19" s="11">
        <v>8</v>
      </c>
      <c r="C19" s="11">
        <v>0</v>
      </c>
      <c r="D19" s="11">
        <v>2</v>
      </c>
      <c r="E19" s="11">
        <v>0</v>
      </c>
      <c r="F19" s="11">
        <f t="shared" si="0"/>
        <v>2</v>
      </c>
      <c r="G19" s="12">
        <f t="shared" si="1"/>
        <v>0.25</v>
      </c>
    </row>
    <row r="20" spans="1:7" ht="15.75" thickBot="1" x14ac:dyDescent="0.3">
      <c r="A20" s="5" t="s">
        <v>29</v>
      </c>
      <c r="B20" s="13">
        <v>20</v>
      </c>
      <c r="C20" s="13">
        <v>0</v>
      </c>
      <c r="D20" s="13">
        <v>1</v>
      </c>
      <c r="E20" s="13">
        <v>0</v>
      </c>
      <c r="F20" s="13">
        <f t="shared" si="0"/>
        <v>1</v>
      </c>
      <c r="G20" s="14">
        <f t="shared" si="1"/>
        <v>0.05</v>
      </c>
    </row>
    <row r="21" spans="1:7" ht="15.75" thickTop="1" x14ac:dyDescent="0.25">
      <c r="A21" s="7" t="s">
        <v>30</v>
      </c>
      <c r="B21" s="17">
        <v>518</v>
      </c>
      <c r="C21" s="17">
        <v>107</v>
      </c>
      <c r="D21" s="17">
        <v>22</v>
      </c>
      <c r="E21" s="17">
        <v>0</v>
      </c>
      <c r="F21" s="17">
        <f t="shared" si="0"/>
        <v>129</v>
      </c>
      <c r="G21" s="18">
        <f t="shared" si="1"/>
        <v>0.24903474903474904</v>
      </c>
    </row>
    <row r="22" spans="1:7" x14ac:dyDescent="0.25">
      <c r="A22" s="31" t="s">
        <v>8</v>
      </c>
    </row>
    <row r="29" spans="1:7" ht="18.75" x14ac:dyDescent="0.3">
      <c r="A29" s="1" t="s">
        <v>35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173</v>
      </c>
      <c r="C32" s="25">
        <f t="shared" ref="C32:E32" si="2">+C7+C10</f>
        <v>40</v>
      </c>
      <c r="D32" s="25">
        <f t="shared" si="2"/>
        <v>9</v>
      </c>
      <c r="E32" s="25">
        <f t="shared" si="2"/>
        <v>0</v>
      </c>
      <c r="F32" s="26">
        <f t="shared" ref="F32:F38" si="3">C32+D32+E32</f>
        <v>49</v>
      </c>
      <c r="G32" s="39">
        <f t="shared" ref="G32:G37" si="4">F32/B32</f>
        <v>0.2832369942196532</v>
      </c>
    </row>
    <row r="33" spans="1:7" x14ac:dyDescent="0.25">
      <c r="A33" s="24" t="s">
        <v>9</v>
      </c>
      <c r="B33" s="25">
        <f>+B11</f>
        <v>92</v>
      </c>
      <c r="C33" s="25">
        <f t="shared" ref="C33:E33" si="5">+C11</f>
        <v>25</v>
      </c>
      <c r="D33" s="25">
        <f t="shared" si="5"/>
        <v>2</v>
      </c>
      <c r="E33" s="25">
        <f t="shared" si="5"/>
        <v>0</v>
      </c>
      <c r="F33" s="26">
        <f t="shared" si="3"/>
        <v>27</v>
      </c>
      <c r="G33" s="39">
        <f t="shared" si="4"/>
        <v>0.29347826086956524</v>
      </c>
    </row>
    <row r="34" spans="1:7" x14ac:dyDescent="0.25">
      <c r="A34" s="24" t="s">
        <v>15</v>
      </c>
      <c r="B34" s="25">
        <f>+B17+B19+B20</f>
        <v>88</v>
      </c>
      <c r="C34" s="25">
        <f t="shared" ref="C34:E34" si="6">+C17+C19+C20</f>
        <v>13</v>
      </c>
      <c r="D34" s="25">
        <f t="shared" si="6"/>
        <v>9</v>
      </c>
      <c r="E34" s="25">
        <f t="shared" si="6"/>
        <v>0</v>
      </c>
      <c r="F34" s="26">
        <f t="shared" si="3"/>
        <v>22</v>
      </c>
      <c r="G34" s="39">
        <f t="shared" si="4"/>
        <v>0.25</v>
      </c>
    </row>
    <row r="35" spans="1:7" x14ac:dyDescent="0.25">
      <c r="A35" s="24" t="s">
        <v>7</v>
      </c>
      <c r="B35" s="25">
        <f>+B8</f>
        <v>80</v>
      </c>
      <c r="C35" s="25">
        <f t="shared" ref="C35:E35" si="7">+C8</f>
        <v>10</v>
      </c>
      <c r="D35" s="25">
        <f t="shared" si="7"/>
        <v>1</v>
      </c>
      <c r="E35" s="25">
        <f t="shared" si="7"/>
        <v>0</v>
      </c>
      <c r="F35" s="26">
        <f t="shared" si="3"/>
        <v>11</v>
      </c>
      <c r="G35" s="38">
        <f t="shared" si="4"/>
        <v>0.13750000000000001</v>
      </c>
    </row>
    <row r="36" spans="1:7" x14ac:dyDescent="0.25">
      <c r="A36" s="24" t="s">
        <v>16</v>
      </c>
      <c r="B36" s="25">
        <f>+B9</f>
        <v>12</v>
      </c>
      <c r="C36" s="25">
        <f t="shared" ref="C36:E36" si="8">+C9</f>
        <v>7</v>
      </c>
      <c r="D36" s="25">
        <f t="shared" si="8"/>
        <v>0</v>
      </c>
      <c r="E36" s="25">
        <f t="shared" si="8"/>
        <v>0</v>
      </c>
      <c r="F36" s="26">
        <f t="shared" si="3"/>
        <v>7</v>
      </c>
      <c r="G36" s="39">
        <f t="shared" si="4"/>
        <v>0.58333333333333337</v>
      </c>
    </row>
    <row r="37" spans="1:7" x14ac:dyDescent="0.25">
      <c r="A37" s="24" t="s">
        <v>17</v>
      </c>
      <c r="B37" s="25">
        <f>+B18</f>
        <v>73</v>
      </c>
      <c r="C37" s="25">
        <f t="shared" ref="C37:E37" si="9">+C18</f>
        <v>12</v>
      </c>
      <c r="D37" s="25">
        <f t="shared" si="9"/>
        <v>1</v>
      </c>
      <c r="E37" s="25">
        <f t="shared" si="9"/>
        <v>0</v>
      </c>
      <c r="F37" s="26">
        <f t="shared" si="3"/>
        <v>13</v>
      </c>
      <c r="G37" s="39">
        <f t="shared" si="4"/>
        <v>0.17808219178082191</v>
      </c>
    </row>
    <row r="38" spans="1:7" x14ac:dyDescent="0.25">
      <c r="A38" s="27" t="str">
        <f>+A21</f>
        <v>RED ISLAY</v>
      </c>
      <c r="B38" s="28">
        <f>SUM(B32:B37)</f>
        <v>518</v>
      </c>
      <c r="C38" s="28">
        <f>SUM(C32:C37)</f>
        <v>107</v>
      </c>
      <c r="D38" s="28">
        <f>SUM(D32:D37)</f>
        <v>22</v>
      </c>
      <c r="E38" s="28">
        <f>SUM(E32:E37)</f>
        <v>0</v>
      </c>
      <c r="F38" s="28">
        <f t="shared" si="3"/>
        <v>129</v>
      </c>
      <c r="G38" s="29">
        <f>F38/B38</f>
        <v>0.24903474903474904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35" t="s">
        <v>38</v>
      </c>
    </row>
    <row r="45" spans="1:7" ht="16.5" thickBot="1" x14ac:dyDescent="0.3">
      <c r="A45" s="36" t="s">
        <v>39</v>
      </c>
    </row>
  </sheetData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zoomScaleNormal="100" workbookViewId="0">
      <selection activeCell="A2" sqref="A2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49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400</v>
      </c>
      <c r="C6" s="9">
        <v>62</v>
      </c>
      <c r="D6" s="9">
        <v>12</v>
      </c>
      <c r="E6" s="9">
        <v>0</v>
      </c>
      <c r="F6" s="9">
        <f>C6+D6+E6</f>
        <v>74</v>
      </c>
      <c r="G6" s="10">
        <f>F6/B6</f>
        <v>0.185</v>
      </c>
    </row>
    <row r="7" spans="1:7" x14ac:dyDescent="0.25">
      <c r="A7" s="4" t="s">
        <v>18</v>
      </c>
      <c r="B7" s="11">
        <v>189</v>
      </c>
      <c r="C7" s="11">
        <v>41</v>
      </c>
      <c r="D7" s="11">
        <v>9</v>
      </c>
      <c r="E7" s="11">
        <v>0</v>
      </c>
      <c r="F7" s="11">
        <f t="shared" ref="F7:F21" si="0">C7+D7+E7</f>
        <v>50</v>
      </c>
      <c r="G7" s="12">
        <f t="shared" ref="G7:G21" si="1">F7/B7</f>
        <v>0.26455026455026454</v>
      </c>
    </row>
    <row r="8" spans="1:7" x14ac:dyDescent="0.25">
      <c r="A8" s="5" t="s">
        <v>19</v>
      </c>
      <c r="B8" s="13">
        <v>117</v>
      </c>
      <c r="C8" s="13">
        <v>10</v>
      </c>
      <c r="D8" s="13">
        <v>2</v>
      </c>
      <c r="E8" s="13">
        <v>0</v>
      </c>
      <c r="F8" s="13">
        <f t="shared" si="0"/>
        <v>12</v>
      </c>
      <c r="G8" s="14">
        <f t="shared" si="1"/>
        <v>0.10256410256410256</v>
      </c>
    </row>
    <row r="9" spans="1:7" x14ac:dyDescent="0.25">
      <c r="A9" s="4" t="s">
        <v>23</v>
      </c>
      <c r="B9" s="11">
        <v>28</v>
      </c>
      <c r="C9" s="11">
        <v>9</v>
      </c>
      <c r="D9" s="11">
        <v>0</v>
      </c>
      <c r="E9" s="11">
        <v>0</v>
      </c>
      <c r="F9" s="11">
        <f t="shared" si="0"/>
        <v>9</v>
      </c>
      <c r="G9" s="12">
        <f t="shared" si="1"/>
        <v>0.32142857142857145</v>
      </c>
    </row>
    <row r="10" spans="1:7" x14ac:dyDescent="0.25">
      <c r="A10" s="5" t="s">
        <v>24</v>
      </c>
      <c r="B10" s="13">
        <v>66</v>
      </c>
      <c r="C10" s="13">
        <v>2</v>
      </c>
      <c r="D10" s="13">
        <v>1</v>
      </c>
      <c r="E10" s="13">
        <v>0</v>
      </c>
      <c r="F10" s="13">
        <f t="shared" si="0"/>
        <v>3</v>
      </c>
      <c r="G10" s="14">
        <f t="shared" si="1"/>
        <v>4.5454545454545456E-2</v>
      </c>
    </row>
    <row r="11" spans="1:7" x14ac:dyDescent="0.25">
      <c r="A11" s="6" t="s">
        <v>9</v>
      </c>
      <c r="B11" s="9">
        <v>113</v>
      </c>
      <c r="C11" s="9">
        <v>29</v>
      </c>
      <c r="D11" s="9">
        <v>2</v>
      </c>
      <c r="E11" s="9">
        <v>0</v>
      </c>
      <c r="F11" s="15">
        <f t="shared" si="0"/>
        <v>31</v>
      </c>
      <c r="G11" s="16">
        <f t="shared" si="1"/>
        <v>0.27433628318584069</v>
      </c>
    </row>
    <row r="12" spans="1:7" x14ac:dyDescent="0.25">
      <c r="A12" s="5" t="s">
        <v>20</v>
      </c>
      <c r="B12" s="13">
        <v>95</v>
      </c>
      <c r="C12" s="13">
        <v>26</v>
      </c>
      <c r="D12" s="13">
        <v>1</v>
      </c>
      <c r="E12" s="13">
        <v>0</v>
      </c>
      <c r="F12" s="13">
        <f t="shared" si="0"/>
        <v>27</v>
      </c>
      <c r="G12" s="14">
        <f t="shared" si="1"/>
        <v>0.28421052631578947</v>
      </c>
    </row>
    <row r="13" spans="1:7" x14ac:dyDescent="0.25">
      <c r="A13" s="4" t="s">
        <v>25</v>
      </c>
      <c r="B13" s="11">
        <v>11</v>
      </c>
      <c r="C13" s="11">
        <v>3</v>
      </c>
      <c r="D13" s="11">
        <v>1</v>
      </c>
      <c r="E13" s="11">
        <v>0</v>
      </c>
      <c r="F13" s="11">
        <f t="shared" si="0"/>
        <v>4</v>
      </c>
      <c r="G13" s="12">
        <f t="shared" si="1"/>
        <v>0.36363636363636365</v>
      </c>
    </row>
    <row r="14" spans="1:7" x14ac:dyDescent="0.25">
      <c r="A14" s="5" t="s">
        <v>26</v>
      </c>
      <c r="B14" s="13">
        <v>3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4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235</v>
      </c>
      <c r="C16" s="9">
        <v>35</v>
      </c>
      <c r="D16" s="9">
        <v>11</v>
      </c>
      <c r="E16" s="9">
        <v>0</v>
      </c>
      <c r="F16" s="9">
        <f t="shared" si="0"/>
        <v>46</v>
      </c>
      <c r="G16" s="10">
        <f t="shared" si="1"/>
        <v>0.19574468085106383</v>
      </c>
    </row>
    <row r="17" spans="1:7" x14ac:dyDescent="0.25">
      <c r="A17" s="4" t="s">
        <v>21</v>
      </c>
      <c r="B17" s="11">
        <v>76</v>
      </c>
      <c r="C17" s="11">
        <v>19</v>
      </c>
      <c r="D17" s="11">
        <v>7</v>
      </c>
      <c r="E17" s="11">
        <v>0</v>
      </c>
      <c r="F17" s="11">
        <f t="shared" si="0"/>
        <v>26</v>
      </c>
      <c r="G17" s="12">
        <f t="shared" si="1"/>
        <v>0.34210526315789475</v>
      </c>
    </row>
    <row r="18" spans="1:7" x14ac:dyDescent="0.25">
      <c r="A18" s="5" t="s">
        <v>22</v>
      </c>
      <c r="B18" s="13">
        <v>92</v>
      </c>
      <c r="C18" s="13">
        <v>14</v>
      </c>
      <c r="D18" s="13">
        <v>1</v>
      </c>
      <c r="E18" s="13">
        <v>0</v>
      </c>
      <c r="F18" s="13">
        <f t="shared" si="0"/>
        <v>15</v>
      </c>
      <c r="G18" s="14">
        <f t="shared" si="1"/>
        <v>0.16304347826086957</v>
      </c>
    </row>
    <row r="19" spans="1:7" x14ac:dyDescent="0.25">
      <c r="A19" s="4" t="s">
        <v>28</v>
      </c>
      <c r="B19" s="11">
        <v>31</v>
      </c>
      <c r="C19" s="11">
        <v>2</v>
      </c>
      <c r="D19" s="11">
        <v>2</v>
      </c>
      <c r="E19" s="11">
        <v>0</v>
      </c>
      <c r="F19" s="11">
        <f t="shared" si="0"/>
        <v>4</v>
      </c>
      <c r="G19" s="12">
        <f t="shared" si="1"/>
        <v>0.12903225806451613</v>
      </c>
    </row>
    <row r="20" spans="1:7" ht="15.75" thickBot="1" x14ac:dyDescent="0.3">
      <c r="A20" s="5" t="s">
        <v>29</v>
      </c>
      <c r="B20" s="13">
        <v>36</v>
      </c>
      <c r="C20" s="13">
        <v>0</v>
      </c>
      <c r="D20" s="13">
        <v>1</v>
      </c>
      <c r="E20" s="13">
        <v>0</v>
      </c>
      <c r="F20" s="13">
        <f t="shared" si="0"/>
        <v>1</v>
      </c>
      <c r="G20" s="14">
        <f t="shared" si="1"/>
        <v>2.7777777777777776E-2</v>
      </c>
    </row>
    <row r="21" spans="1:7" ht="15.75" thickTop="1" x14ac:dyDescent="0.25">
      <c r="A21" s="7" t="s">
        <v>30</v>
      </c>
      <c r="B21" s="17">
        <v>748</v>
      </c>
      <c r="C21" s="17">
        <v>126</v>
      </c>
      <c r="D21" s="17">
        <v>25</v>
      </c>
      <c r="E21" s="17">
        <v>0</v>
      </c>
      <c r="F21" s="17">
        <f t="shared" si="0"/>
        <v>151</v>
      </c>
      <c r="G21" s="18">
        <f t="shared" si="1"/>
        <v>0.2018716577540107</v>
      </c>
    </row>
    <row r="22" spans="1:7" x14ac:dyDescent="0.25">
      <c r="A22" s="32" t="s">
        <v>8</v>
      </c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255</v>
      </c>
      <c r="C32" s="25">
        <f t="shared" ref="C32:E32" si="2">+C7+C10</f>
        <v>43</v>
      </c>
      <c r="D32" s="25">
        <f t="shared" si="2"/>
        <v>10</v>
      </c>
      <c r="E32" s="25">
        <f t="shared" si="2"/>
        <v>0</v>
      </c>
      <c r="F32" s="26">
        <f t="shared" ref="F32:F38" si="3">C32+D32+E32</f>
        <v>53</v>
      </c>
      <c r="G32" s="37">
        <f t="shared" ref="G32:G37" si="4">F32/B32</f>
        <v>0.20784313725490197</v>
      </c>
    </row>
    <row r="33" spans="1:7" x14ac:dyDescent="0.25">
      <c r="A33" s="24" t="s">
        <v>9</v>
      </c>
      <c r="B33" s="25">
        <f>+B11</f>
        <v>113</v>
      </c>
      <c r="C33" s="25">
        <f t="shared" ref="C33:E33" si="5">+C11</f>
        <v>29</v>
      </c>
      <c r="D33" s="25">
        <f t="shared" si="5"/>
        <v>2</v>
      </c>
      <c r="E33" s="25">
        <f t="shared" si="5"/>
        <v>0</v>
      </c>
      <c r="F33" s="26">
        <f t="shared" si="3"/>
        <v>31</v>
      </c>
      <c r="G33" s="37">
        <f t="shared" si="4"/>
        <v>0.27433628318584069</v>
      </c>
    </row>
    <row r="34" spans="1:7" x14ac:dyDescent="0.25">
      <c r="A34" s="24" t="s">
        <v>15</v>
      </c>
      <c r="B34" s="25">
        <f>+B17+B19+B20</f>
        <v>143</v>
      </c>
      <c r="C34" s="25">
        <f t="shared" ref="C34:E34" si="6">+C17+C19+C20</f>
        <v>21</v>
      </c>
      <c r="D34" s="25">
        <f t="shared" si="6"/>
        <v>10</v>
      </c>
      <c r="E34" s="25">
        <f t="shared" si="6"/>
        <v>0</v>
      </c>
      <c r="F34" s="26">
        <f t="shared" si="3"/>
        <v>31</v>
      </c>
      <c r="G34" s="37">
        <f t="shared" si="4"/>
        <v>0.21678321678321677</v>
      </c>
    </row>
    <row r="35" spans="1:7" x14ac:dyDescent="0.25">
      <c r="A35" s="24" t="s">
        <v>7</v>
      </c>
      <c r="B35" s="25">
        <f>+B8</f>
        <v>117</v>
      </c>
      <c r="C35" s="25">
        <f t="shared" ref="C35:E36" si="7">+C8</f>
        <v>10</v>
      </c>
      <c r="D35" s="25">
        <f t="shared" si="7"/>
        <v>2</v>
      </c>
      <c r="E35" s="25">
        <f t="shared" si="7"/>
        <v>0</v>
      </c>
      <c r="F35" s="26">
        <f t="shared" si="3"/>
        <v>12</v>
      </c>
      <c r="G35" s="40">
        <f t="shared" si="4"/>
        <v>0.10256410256410256</v>
      </c>
    </row>
    <row r="36" spans="1:7" x14ac:dyDescent="0.25">
      <c r="A36" s="24" t="s">
        <v>16</v>
      </c>
      <c r="B36" s="25">
        <f>+B9</f>
        <v>28</v>
      </c>
      <c r="C36" s="25">
        <f t="shared" si="7"/>
        <v>9</v>
      </c>
      <c r="D36" s="25">
        <f t="shared" si="7"/>
        <v>0</v>
      </c>
      <c r="E36" s="25">
        <f t="shared" si="7"/>
        <v>0</v>
      </c>
      <c r="F36" s="26">
        <f t="shared" si="3"/>
        <v>9</v>
      </c>
      <c r="G36" s="37">
        <f t="shared" si="4"/>
        <v>0.32142857142857145</v>
      </c>
    </row>
    <row r="37" spans="1:7" x14ac:dyDescent="0.25">
      <c r="A37" s="24" t="s">
        <v>17</v>
      </c>
      <c r="B37" s="25">
        <f>+B18</f>
        <v>92</v>
      </c>
      <c r="C37" s="25">
        <f t="shared" ref="C37:E37" si="8">+C18</f>
        <v>14</v>
      </c>
      <c r="D37" s="25">
        <f t="shared" si="8"/>
        <v>1</v>
      </c>
      <c r="E37" s="25">
        <f t="shared" si="8"/>
        <v>0</v>
      </c>
      <c r="F37" s="26">
        <f t="shared" si="3"/>
        <v>15</v>
      </c>
      <c r="G37" s="37">
        <f t="shared" si="4"/>
        <v>0.16304347826086957</v>
      </c>
    </row>
    <row r="38" spans="1:7" x14ac:dyDescent="0.25">
      <c r="A38" s="27" t="str">
        <f>+A21</f>
        <v>RED ISLAY</v>
      </c>
      <c r="B38" s="28">
        <f>SUM(B32:B37)</f>
        <v>748</v>
      </c>
      <c r="C38" s="28">
        <f>SUM(C32:C37)</f>
        <v>126</v>
      </c>
      <c r="D38" s="28">
        <f>SUM(D32:D37)</f>
        <v>25</v>
      </c>
      <c r="E38" s="28">
        <f>SUM(E32:E37)</f>
        <v>0</v>
      </c>
      <c r="F38" s="28">
        <f t="shared" si="3"/>
        <v>151</v>
      </c>
      <c r="G38" s="29">
        <f>F38/B38</f>
        <v>0.2018716577540107</v>
      </c>
    </row>
    <row r="39" spans="1:7" x14ac:dyDescent="0.25">
      <c r="A39" s="30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33" t="s">
        <v>36</v>
      </c>
    </row>
    <row r="43" spans="1:7" ht="16.5" thickBot="1" x14ac:dyDescent="0.3">
      <c r="A43" s="34" t="s">
        <v>37</v>
      </c>
    </row>
    <row r="44" spans="1:7" ht="32.25" thickBot="1" x14ac:dyDescent="0.3">
      <c r="A44" s="41" t="s">
        <v>38</v>
      </c>
    </row>
    <row r="45" spans="1:7" ht="16.5" thickBot="1" x14ac:dyDescent="0.3">
      <c r="A45" s="36" t="s">
        <v>39</v>
      </c>
    </row>
  </sheetData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dimension ref="A1:F22"/>
  <sheetViews>
    <sheetView workbookViewId="0">
      <selection activeCell="A22" sqref="A22"/>
    </sheetView>
  </sheetViews>
  <sheetFormatPr baseColWidth="10" defaultRowHeight="15" x14ac:dyDescent="0.25"/>
  <cols>
    <col min="1" max="1" width="38.42578125" customWidth="1"/>
  </cols>
  <sheetData>
    <row r="1" spans="1:6" ht="18.75" x14ac:dyDescent="0.3">
      <c r="A1" s="1" t="s">
        <v>43</v>
      </c>
    </row>
    <row r="2" spans="1:6" ht="18.75" x14ac:dyDescent="0.3">
      <c r="A2" s="42" t="s">
        <v>45</v>
      </c>
    </row>
    <row r="5" spans="1:6" ht="30" x14ac:dyDescent="0.25">
      <c r="A5" s="43" t="s">
        <v>12</v>
      </c>
      <c r="B5" s="23" t="s">
        <v>46</v>
      </c>
      <c r="C5" s="23" t="s">
        <v>40</v>
      </c>
      <c r="D5" s="23" t="s">
        <v>41</v>
      </c>
      <c r="E5" s="23" t="s">
        <v>42</v>
      </c>
      <c r="F5" s="23" t="s">
        <v>47</v>
      </c>
    </row>
    <row r="6" spans="1:6" x14ac:dyDescent="0.25">
      <c r="A6" s="45" t="s">
        <v>13</v>
      </c>
      <c r="B6" s="47">
        <v>2</v>
      </c>
      <c r="C6" s="28">
        <v>17</v>
      </c>
      <c r="D6" s="28">
        <v>2</v>
      </c>
      <c r="E6" s="28">
        <v>5</v>
      </c>
      <c r="F6" s="28">
        <v>1</v>
      </c>
    </row>
    <row r="7" spans="1:6" x14ac:dyDescent="0.25">
      <c r="A7" s="44" t="s">
        <v>18</v>
      </c>
      <c r="B7" s="25">
        <v>2</v>
      </c>
      <c r="C7" s="25">
        <v>8</v>
      </c>
      <c r="D7" s="25">
        <v>2</v>
      </c>
      <c r="E7" s="25">
        <v>4</v>
      </c>
      <c r="F7" s="25">
        <v>1</v>
      </c>
    </row>
    <row r="8" spans="1:6" x14ac:dyDescent="0.25">
      <c r="A8" s="44" t="s">
        <v>19</v>
      </c>
      <c r="B8" s="25"/>
      <c r="C8" s="25">
        <v>6</v>
      </c>
      <c r="D8" s="25"/>
      <c r="E8" s="25">
        <v>1</v>
      </c>
      <c r="F8" s="25"/>
    </row>
    <row r="9" spans="1:6" x14ac:dyDescent="0.25">
      <c r="A9" s="44" t="s">
        <v>23</v>
      </c>
      <c r="B9" s="25"/>
      <c r="C9" s="25"/>
      <c r="D9" s="25"/>
      <c r="E9" s="25"/>
      <c r="F9" s="25"/>
    </row>
    <row r="10" spans="1:6" x14ac:dyDescent="0.25">
      <c r="A10" s="44" t="s">
        <v>24</v>
      </c>
      <c r="B10" s="25"/>
      <c r="C10" s="25">
        <v>3</v>
      </c>
      <c r="D10" s="25"/>
      <c r="E10" s="25"/>
      <c r="F10" s="25"/>
    </row>
    <row r="11" spans="1:6" x14ac:dyDescent="0.25">
      <c r="A11" s="45" t="s">
        <v>9</v>
      </c>
      <c r="B11" s="47"/>
      <c r="C11" s="28">
        <v>11</v>
      </c>
      <c r="D11" s="28">
        <v>2</v>
      </c>
      <c r="E11" s="28">
        <v>2</v>
      </c>
      <c r="F11" s="28"/>
    </row>
    <row r="12" spans="1:6" x14ac:dyDescent="0.25">
      <c r="A12" s="44" t="s">
        <v>20</v>
      </c>
      <c r="B12" s="25"/>
      <c r="C12" s="25">
        <v>9</v>
      </c>
      <c r="D12" s="25">
        <v>1</v>
      </c>
      <c r="E12" s="25">
        <v>1</v>
      </c>
      <c r="F12" s="25"/>
    </row>
    <row r="13" spans="1:6" x14ac:dyDescent="0.25">
      <c r="A13" s="44" t="s">
        <v>25</v>
      </c>
      <c r="B13" s="25"/>
      <c r="C13" s="25"/>
      <c r="D13" s="25"/>
      <c r="E13" s="25">
        <v>1</v>
      </c>
      <c r="F13" s="25"/>
    </row>
    <row r="14" spans="1:6" x14ac:dyDescent="0.25">
      <c r="A14" s="44" t="s">
        <v>26</v>
      </c>
      <c r="B14" s="25"/>
      <c r="C14" s="25">
        <v>2</v>
      </c>
      <c r="D14" s="25"/>
      <c r="E14" s="25"/>
      <c r="F14" s="25"/>
    </row>
    <row r="15" spans="1:6" x14ac:dyDescent="0.25">
      <c r="A15" s="44" t="s">
        <v>27</v>
      </c>
      <c r="B15" s="25"/>
      <c r="C15" s="25"/>
      <c r="D15" s="25">
        <v>1</v>
      </c>
      <c r="E15" s="25"/>
      <c r="F15" s="25"/>
    </row>
    <row r="16" spans="1:6" x14ac:dyDescent="0.25">
      <c r="A16" s="45" t="s">
        <v>14</v>
      </c>
      <c r="B16" s="47">
        <v>1</v>
      </c>
      <c r="C16" s="28">
        <v>11</v>
      </c>
      <c r="D16" s="28">
        <v>4</v>
      </c>
      <c r="E16" s="28">
        <v>1</v>
      </c>
      <c r="F16" s="28"/>
    </row>
    <row r="17" spans="1:6" x14ac:dyDescent="0.25">
      <c r="A17" s="44" t="s">
        <v>21</v>
      </c>
      <c r="B17" s="25">
        <v>1</v>
      </c>
      <c r="C17" s="25">
        <v>4</v>
      </c>
      <c r="D17" s="25"/>
      <c r="E17" s="25"/>
      <c r="F17" s="25"/>
    </row>
    <row r="18" spans="1:6" x14ac:dyDescent="0.25">
      <c r="A18" s="44" t="s">
        <v>22</v>
      </c>
      <c r="B18" s="25"/>
      <c r="C18" s="25">
        <v>7</v>
      </c>
      <c r="D18" s="25">
        <v>3</v>
      </c>
      <c r="E18" s="25"/>
      <c r="F18" s="25"/>
    </row>
    <row r="19" spans="1:6" x14ac:dyDescent="0.25">
      <c r="A19" s="44" t="s">
        <v>28</v>
      </c>
      <c r="B19" s="25"/>
      <c r="C19" s="25"/>
      <c r="D19" s="25"/>
      <c r="E19" s="25"/>
      <c r="F19" s="25"/>
    </row>
    <row r="20" spans="1:6" x14ac:dyDescent="0.25">
      <c r="A20" s="44" t="s">
        <v>29</v>
      </c>
      <c r="B20" s="25"/>
      <c r="C20" s="25"/>
      <c r="D20" s="25">
        <v>1</v>
      </c>
      <c r="E20" s="25">
        <v>1</v>
      </c>
      <c r="F20" s="25"/>
    </row>
    <row r="21" spans="1:6" x14ac:dyDescent="0.25">
      <c r="A21" s="46" t="s">
        <v>30</v>
      </c>
      <c r="B21" s="48"/>
      <c r="C21" s="49">
        <v>39</v>
      </c>
      <c r="D21" s="49">
        <v>8</v>
      </c>
      <c r="E21" s="49">
        <v>8</v>
      </c>
      <c r="F21" s="49">
        <v>1</v>
      </c>
    </row>
    <row r="22" spans="1:6" x14ac:dyDescent="0.25">
      <c r="A22" s="32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11"/>
  <sheetViews>
    <sheetView workbookViewId="0">
      <selection activeCell="G26" sqref="G26"/>
    </sheetView>
  </sheetViews>
  <sheetFormatPr baseColWidth="10" defaultRowHeight="15" x14ac:dyDescent="0.25"/>
  <cols>
    <col min="2" max="2" width="28.7109375" customWidth="1"/>
  </cols>
  <sheetData>
    <row r="1" spans="2:4" x14ac:dyDescent="0.25">
      <c r="B1" t="s">
        <v>44</v>
      </c>
    </row>
    <row r="4" spans="2:4" x14ac:dyDescent="0.25">
      <c r="B4" s="21" t="s">
        <v>11</v>
      </c>
      <c r="C4" s="22" t="s">
        <v>32</v>
      </c>
      <c r="D4" s="22" t="s">
        <v>33</v>
      </c>
    </row>
    <row r="5" spans="2:4" x14ac:dyDescent="0.25">
      <c r="B5" s="24" t="s">
        <v>10</v>
      </c>
      <c r="C5" s="50">
        <v>0.2832369942196532</v>
      </c>
      <c r="D5" s="50">
        <v>0.20784313725490197</v>
      </c>
    </row>
    <row r="6" spans="2:4" x14ac:dyDescent="0.25">
      <c r="B6" s="24" t="s">
        <v>9</v>
      </c>
      <c r="C6" s="50">
        <v>0.29347826086956524</v>
      </c>
      <c r="D6" s="50">
        <v>0.27433628318584069</v>
      </c>
    </row>
    <row r="7" spans="2:4" x14ac:dyDescent="0.25">
      <c r="B7" s="24" t="s">
        <v>15</v>
      </c>
      <c r="C7" s="50">
        <v>0.25</v>
      </c>
      <c r="D7" s="50">
        <v>0.21678321678321677</v>
      </c>
    </row>
    <row r="8" spans="2:4" x14ac:dyDescent="0.25">
      <c r="B8" s="24" t="s">
        <v>7</v>
      </c>
      <c r="C8" s="50">
        <v>0.13750000000000001</v>
      </c>
      <c r="D8" s="50">
        <v>0.10256410256410256</v>
      </c>
    </row>
    <row r="9" spans="2:4" x14ac:dyDescent="0.25">
      <c r="B9" s="24" t="s">
        <v>16</v>
      </c>
      <c r="C9" s="50">
        <v>0.58333333333333337</v>
      </c>
      <c r="D9" s="50">
        <v>0.32142857142857145</v>
      </c>
    </row>
    <row r="10" spans="2:4" x14ac:dyDescent="0.25">
      <c r="B10" s="24" t="s">
        <v>17</v>
      </c>
      <c r="C10" s="50">
        <v>0.17808219178082191</v>
      </c>
      <c r="D10" s="50">
        <v>0.16304347826086957</v>
      </c>
    </row>
    <row r="11" spans="2:4" x14ac:dyDescent="0.25">
      <c r="B11" s="46" t="s">
        <v>34</v>
      </c>
      <c r="C11" s="51">
        <v>0.24903474903474904</v>
      </c>
      <c r="D11" s="51">
        <v>0.2018716577540107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2</vt:i4>
      </vt:variant>
    </vt:vector>
  </HeadingPairs>
  <TitlesOfParts>
    <vt:vector size="6" baseType="lpstr">
      <vt:lpstr>6_35M</vt:lpstr>
      <vt:lpstr>MEN5</vt:lpstr>
      <vt:lpstr>RECUP</vt:lpstr>
      <vt:lpstr>Hoja2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2024-04-16T13:25:52Z</dcterms:modified>
</cp:coreProperties>
</file>