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82C2B9F6-783A-4A36-990E-559ED3F3B735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" sheetId="20" r:id="rId3"/>
    <sheet name="Gráfico1" sheetId="16" r:id="rId4"/>
    <sheet name="Gráfico2" sheetId="22" r:id="rId5"/>
    <sheet name="Hoja2" sheetId="1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0" l="1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F9" i="4" l="1"/>
  <c r="A38" i="14" l="1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36" i="14" l="1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G9" i="4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<sst xmlns="http://schemas.openxmlformats.org/spreadsheetml/2006/main" count="127" uniqueCount="55">
  <si>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</si>
  <si>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</si>
  <si>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</si>
  <si>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</si>
  <si>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</si>
  <si>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</si>
  <si>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</si>
  <si>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</si>
  <si>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</si>
  <si>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</si>
  <si>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</si>
  <si>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</si>
  <si>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</si>
  <si>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</si>
  <si>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</si>
  <si>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</si>
  <si>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</si>
  <si>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</si>
  <si>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</si>
  <si>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</si>
  <si>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</si>
  <si>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</si>
  <si>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</si>
  <si>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</si>
  <si>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</si>
  <si>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</si>
  <si>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</si>
  <si>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</si>
  <si>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</si>
  <si>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</si>
  <si>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</si>
  <si>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</si>
  <si>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</si>
  <si>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&lt;5MESES</t>
  </si>
  <si>
    <t>TOTAL RED ISLAY</t>
  </si>
  <si>
    <t>ANEMIAS EN NIÑOS DE 6 A 35 MESES POR DISTRITOS  - RED DE SALUD ISLAY</t>
  </si>
  <si>
    <t>Muy Alta Prevalencia ≥ 15%</t>
  </si>
  <si>
    <t>Alta Prevalencia entre 10 - 14.9%</t>
  </si>
  <si>
    <t>Mediana Prevalencia entre 5 - 9.9 %</t>
  </si>
  <si>
    <t>Baja Prevalencia &lt; 5%</t>
  </si>
  <si>
    <t>PACIENTES RECUPERADOS DE ANEMIA POR EDADES</t>
  </si>
  <si>
    <t>Total general</t>
  </si>
  <si>
    <t>M.R. LA PUNTA</t>
  </si>
  <si>
    <t>M.R. COCACHACRA</t>
  </si>
  <si>
    <t>M.R. ALTO INCLÁN</t>
  </si>
  <si>
    <t>4A</t>
  </si>
  <si>
    <t>3A</t>
  </si>
  <si>
    <t>2A</t>
  </si>
  <si>
    <t>1A</t>
  </si>
  <si>
    <t>MENOR 1A</t>
  </si>
  <si>
    <t>Etiquetas de fila</t>
  </si>
  <si>
    <t>CÓDIGO D509, LAB=PR, TIPO_DIAG=R</t>
  </si>
  <si>
    <t>ANEMIA EN NIÑOS DE 6 A 35 MESES ENERO A MAYO 2024 - RED ISLAY</t>
  </si>
  <si>
    <t>% ANEMIAS EN NIÑOS ENERO A MAYO 2024</t>
  </si>
  <si>
    <t>ANEMIA EN NIÑOS MENORES DE 5 AÑOS  ENERO A MAYO 2024 - RED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</si>
</sst>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</fills>
  <borders count="12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7" fillId="5" borderId="10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164" fontId="8" fillId="5" borderId="9" xfId="1" applyNumberFormat="1" applyFont="1" applyFill="1" applyBorder="1" applyAlignment="1">
      <alignment horizontal="center"/>
    </xf>
    <xf numFmtId="0" fontId="2" fillId="9" borderId="9" xfId="0" applyFont="1" applyFill="1" applyBorder="1" applyAlignment="1">
      <alignment horizontal="left"/>
    </xf>
    <xf numFmtId="164" fontId="1" fillId="0" borderId="9" xfId="1" applyNumberFormat="1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center"/>
    </xf>
    <xf numFmtId="164" fontId="0" fillId="10" borderId="9" xfId="1" applyNumberFormat="1" applyFont="1" applyFill="1" applyBorder="1" applyAlignment="1">
      <alignment horizontal="center"/>
    </xf>
    <xf numFmtId="0" fontId="7" fillId="10" borderId="11" xfId="0" applyFont="1" applyFill="1" applyBorder="1" applyAlignment="1">
      <alignment vertical="center" wrapText="1"/>
    </xf>
    <xf numFmtId="0" fontId="9" fillId="0" borderId="0" xfId="0" applyFont="1"/>
    <xf numFmtId="0" fontId="2" fillId="0" borderId="9" xfId="0" applyFont="1" applyBorder="1" applyAlignment="1">
      <alignment horizontal="left"/>
    </xf>
    <xf numFmtId="0" fontId="0" fillId="0" borderId="9" xfId="0" applyBorder="1" applyAlignment="1">
      <alignment horizontal="left" indent="1"/>
    </xf>
    <xf numFmtId="0" fontId="3" fillId="11" borderId="9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left"/>
    </xf>
    <xf numFmtId="0" fontId="3" fillId="12" borderId="9" xfId="0" applyFont="1" applyFill="1" applyBorder="1" applyAlignment="1">
      <alignment horizontal="center"/>
    </xf>
    <xf numFmtId="0" fontId="3" fillId="12" borderId="9" xfId="0" applyFont="1" applyFill="1" applyBorder="1"/>
    <xf numFmtId="14" fontId="0" fillId="0" borderId="0" xfId="0" applyNumberFormat="1" applyAlignment="1">
      <alignment horizontal="center"/>
    </xf>
    <xf numFmtId="164" fontId="2" fillId="10" borderId="9" xfId="1" applyNumberFormat="1" applyFont="1" applyFill="1" applyBorder="1" applyAlignment="1">
      <alignment horizontal="center"/>
    </xf>
    <xf numFmtId="164" fontId="10" fillId="5" borderId="9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MAYO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Hoja2!$C$5:$C$11</c:f>
              <c:numCache>
                <c:formatCode>0.0%</c:formatCode>
                <c:ptCount val="7"/>
                <c:pt idx="0">
                  <c:v>0.20634920634920634</c:v>
                </c:pt>
                <c:pt idx="1">
                  <c:v>0.31818181818181818</c:v>
                </c:pt>
                <c:pt idx="2">
                  <c:v>0.23880597014925373</c:v>
                </c:pt>
                <c:pt idx="3">
                  <c:v>9.6774193548387094E-2</c:v>
                </c:pt>
                <c:pt idx="4">
                  <c:v>0.2857142857142857</c:v>
                </c:pt>
                <c:pt idx="5">
                  <c:v>0.20175438596491227</c:v>
                </c:pt>
                <c:pt idx="6">
                  <c:v>0.21492921492921493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Hoja2!$D$4</c:f>
              <c:strCache>
                <c:ptCount val="1"/>
                <c:pt idx="0">
                  <c:v>&lt;5MESES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Hoja2!$D$5:$D$11</c:f>
              <c:numCache>
                <c:formatCode>0.0%</c:formatCode>
                <c:ptCount val="7"/>
                <c:pt idx="0">
                  <c:v>0.12641083521444696</c:v>
                </c:pt>
                <c:pt idx="1">
                  <c:v>0.2722222222222222</c:v>
                </c:pt>
                <c:pt idx="2">
                  <c:v>0.20264317180616739</c:v>
                </c:pt>
                <c:pt idx="3">
                  <c:v>6.6326530612244902E-2</c:v>
                </c:pt>
                <c:pt idx="4">
                  <c:v>0.22727272727272727</c:v>
                </c:pt>
                <c:pt idx="5">
                  <c:v>0.17808219178082191</c:v>
                </c:pt>
                <c:pt idx="6">
                  <c:v>0.16181229773462782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>
                <a:solidFill>
                  <a:schemeClr val="tx1"/>
                </a:solidFill>
              </a:rPr>
              <a:t>ANEMIA</a:t>
            </a:r>
            <a:r>
              <a:rPr lang="es-PE" sz="1800" baseline="0">
                <a:solidFill>
                  <a:schemeClr val="tx1"/>
                </a:solidFill>
              </a:rPr>
              <a:t> EN NIÑOS DE 6 A 35 MESES</a:t>
            </a:r>
          </a:p>
          <a:p>
            <a:pPr>
              <a:defRPr sz="1800">
                <a:solidFill>
                  <a:schemeClr val="tx1"/>
                </a:solidFill>
              </a:defRPr>
            </a:pPr>
            <a:r>
              <a:rPr lang="es-PE" sz="1800" baseline="0">
                <a:solidFill>
                  <a:schemeClr val="tx1"/>
                </a:solidFill>
              </a:rPr>
              <a:t>ENERO A MAYO 2024</a:t>
            </a:r>
            <a:endParaRPr lang="es-PE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252</c:v>
                </c:pt>
                <c:pt idx="1">
                  <c:v>132</c:v>
                </c:pt>
                <c:pt idx="2">
                  <c:v>134</c:v>
                </c:pt>
                <c:pt idx="3">
                  <c:v>124</c:v>
                </c:pt>
                <c:pt idx="4">
                  <c:v>21</c:v>
                </c:pt>
                <c:pt idx="5">
                  <c:v>114</c:v>
                </c:pt>
                <c:pt idx="6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A81-A250-1039E2C8047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52</c:v>
                </c:pt>
                <c:pt idx="1">
                  <c:v>42</c:v>
                </c:pt>
                <c:pt idx="2">
                  <c:v>32</c:v>
                </c:pt>
                <c:pt idx="3">
                  <c:v>12</c:v>
                </c:pt>
                <c:pt idx="4">
                  <c:v>6</c:v>
                </c:pt>
                <c:pt idx="5">
                  <c:v>23</c:v>
                </c:pt>
                <c:pt idx="6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A81-A250-1039E2C8047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0.20634920634920634</c:v>
                </c:pt>
                <c:pt idx="1">
                  <c:v>0.31818181818181818</c:v>
                </c:pt>
                <c:pt idx="2">
                  <c:v>0.23880597014925373</c:v>
                </c:pt>
                <c:pt idx="3">
                  <c:v>9.6774193548387094E-2</c:v>
                </c:pt>
                <c:pt idx="4">
                  <c:v>0.2857142857142857</c:v>
                </c:pt>
                <c:pt idx="5">
                  <c:v>0.20175438596491227</c:v>
                </c:pt>
                <c:pt idx="6">
                  <c:v>0.21492921492921493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A81-A250-1039E2C804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9664079"/>
        <c:axId val="1379663663"/>
      </c:barChart>
      <c:catAx>
        <c:axId val="13796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3663"/>
        <c:crosses val="autoZero"/>
        <c:auto val="1"/>
        <c:lblAlgn val="ctr"/>
        <c:lblOffset val="100"/>
        <c:noMultiLvlLbl val="0"/>
      </c:catAx>
      <c:valAx>
        <c:axId val="137966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4079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Gráfico4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4EAEA-E5DE-4F88-B369-9828573D02A9}">
  <sheetPr codeName="Gráfico5"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8CEC0-87B2-49BF-A302-70AB62C8F5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G45"/>
  <sheetViews>
    <sheetView showGridLines="0" tabSelected="1" zoomScaleNormal="100" workbookViewId="0">
      <selection activeCell="A28" sqref="A2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52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397</v>
      </c>
      <c r="C6" s="9">
        <v>59</v>
      </c>
      <c r="D6" s="9">
        <v>11</v>
      </c>
      <c r="E6" s="9">
        <v>0</v>
      </c>
      <c r="F6" s="9">
        <f>C6+D6+E6</f>
        <v>70</v>
      </c>
      <c r="G6" s="10">
        <f>F6/B6</f>
        <v>0.17632241813602015</v>
      </c>
    </row>
    <row r="7" spans="1:7" x14ac:dyDescent="0.25">
      <c r="A7" s="4" t="s">
        <v>18</v>
      </c>
      <c r="B7" s="11">
        <v>197</v>
      </c>
      <c r="C7" s="11">
        <v>41</v>
      </c>
      <c r="D7" s="11">
        <v>7</v>
      </c>
      <c r="E7" s="11">
        <v>0</v>
      </c>
      <c r="F7" s="11">
        <f t="shared" ref="F7:F21" si="0">C7+D7+E7</f>
        <v>48</v>
      </c>
      <c r="G7" s="12">
        <f t="shared" ref="G7:G21" si="1">F7/B7</f>
        <v>0.24365482233502539</v>
      </c>
    </row>
    <row r="8" spans="1:7" x14ac:dyDescent="0.25">
      <c r="A8" s="5" t="s">
        <v>19</v>
      </c>
      <c r="B8" s="13">
        <v>124</v>
      </c>
      <c r="C8" s="13">
        <v>9</v>
      </c>
      <c r="D8" s="13">
        <v>3</v>
      </c>
      <c r="E8" s="13">
        <v>0</v>
      </c>
      <c r="F8" s="13">
        <f t="shared" si="0"/>
        <v>12</v>
      </c>
      <c r="G8" s="14">
        <f t="shared" si="1"/>
        <v>9.6774193548387094E-2</v>
      </c>
    </row>
    <row r="9" spans="1:7" x14ac:dyDescent="0.25">
      <c r="A9" s="4" t="s">
        <v>23</v>
      </c>
      <c r="B9" s="11">
        <v>21</v>
      </c>
      <c r="C9" s="11">
        <v>6</v>
      </c>
      <c r="D9" s="11">
        <v>0</v>
      </c>
      <c r="E9" s="11">
        <v>0</v>
      </c>
      <c r="F9" s="11">
        <f t="shared" si="0"/>
        <v>6</v>
      </c>
      <c r="G9" s="12">
        <f t="shared" si="1"/>
        <v>0.2857142857142857</v>
      </c>
    </row>
    <row r="10" spans="1:7" x14ac:dyDescent="0.25">
      <c r="A10" s="5" t="s">
        <v>24</v>
      </c>
      <c r="B10" s="13">
        <v>55</v>
      </c>
      <c r="C10" s="13">
        <v>3</v>
      </c>
      <c r="D10" s="13">
        <v>1</v>
      </c>
      <c r="E10" s="13">
        <v>0</v>
      </c>
      <c r="F10" s="13">
        <f t="shared" si="0"/>
        <v>4</v>
      </c>
      <c r="G10" s="14">
        <f t="shared" si="1"/>
        <v>7.2727272727272724E-2</v>
      </c>
    </row>
    <row r="11" spans="1:7" x14ac:dyDescent="0.25">
      <c r="A11" s="6" t="s">
        <v>9</v>
      </c>
      <c r="B11" s="9">
        <v>132</v>
      </c>
      <c r="C11" s="9">
        <v>38</v>
      </c>
      <c r="D11" s="9">
        <v>4</v>
      </c>
      <c r="E11" s="9">
        <v>0</v>
      </c>
      <c r="F11" s="15">
        <f t="shared" si="0"/>
        <v>42</v>
      </c>
      <c r="G11" s="16">
        <f t="shared" si="1"/>
        <v>0.31818181818181818</v>
      </c>
    </row>
    <row r="12" spans="1:7" x14ac:dyDescent="0.25">
      <c r="A12" s="5" t="s">
        <v>20</v>
      </c>
      <c r="B12" s="13">
        <v>112</v>
      </c>
      <c r="C12" s="13">
        <v>34</v>
      </c>
      <c r="D12" s="13">
        <v>4</v>
      </c>
      <c r="E12" s="13">
        <v>0</v>
      </c>
      <c r="F12" s="13">
        <f t="shared" si="0"/>
        <v>38</v>
      </c>
      <c r="G12" s="14">
        <f t="shared" si="1"/>
        <v>0.3392857142857143</v>
      </c>
    </row>
    <row r="13" spans="1:7" x14ac:dyDescent="0.25">
      <c r="A13" s="4" t="s">
        <v>25</v>
      </c>
      <c r="B13" s="11">
        <v>12</v>
      </c>
      <c r="C13" s="11">
        <v>4</v>
      </c>
      <c r="D13" s="11">
        <v>0</v>
      </c>
      <c r="E13" s="11">
        <v>0</v>
      </c>
      <c r="F13" s="11">
        <f t="shared" si="0"/>
        <v>4</v>
      </c>
      <c r="G13" s="12">
        <f t="shared" si="1"/>
        <v>0.33333333333333331</v>
      </c>
    </row>
    <row r="14" spans="1:7" x14ac:dyDescent="0.25">
      <c r="A14" s="5" t="s">
        <v>26</v>
      </c>
      <c r="B14" s="13">
        <v>4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4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248</v>
      </c>
      <c r="C16" s="9">
        <v>44</v>
      </c>
      <c r="D16" s="9">
        <v>11</v>
      </c>
      <c r="E16" s="9">
        <v>0</v>
      </c>
      <c r="F16" s="9">
        <f t="shared" si="0"/>
        <v>55</v>
      </c>
      <c r="G16" s="10">
        <f t="shared" si="1"/>
        <v>0.22177419354838709</v>
      </c>
    </row>
    <row r="17" spans="1:7" x14ac:dyDescent="0.25">
      <c r="A17" s="4" t="s">
        <v>21</v>
      </c>
      <c r="B17" s="11">
        <v>80</v>
      </c>
      <c r="C17" s="11">
        <v>14</v>
      </c>
      <c r="D17" s="11">
        <v>7</v>
      </c>
      <c r="E17" s="11">
        <v>0</v>
      </c>
      <c r="F17" s="11">
        <f t="shared" si="0"/>
        <v>21</v>
      </c>
      <c r="G17" s="12">
        <f t="shared" si="1"/>
        <v>0.26250000000000001</v>
      </c>
    </row>
    <row r="18" spans="1:7" x14ac:dyDescent="0.25">
      <c r="A18" s="5" t="s">
        <v>22</v>
      </c>
      <c r="B18" s="13">
        <v>114</v>
      </c>
      <c r="C18" s="13">
        <v>22</v>
      </c>
      <c r="D18" s="13">
        <v>1</v>
      </c>
      <c r="E18" s="13">
        <v>0</v>
      </c>
      <c r="F18" s="13">
        <f t="shared" si="0"/>
        <v>23</v>
      </c>
      <c r="G18" s="14">
        <f t="shared" si="1"/>
        <v>0.20175438596491227</v>
      </c>
    </row>
    <row r="19" spans="1:7" x14ac:dyDescent="0.25">
      <c r="A19" s="4" t="s">
        <v>28</v>
      </c>
      <c r="B19" s="11">
        <v>21</v>
      </c>
      <c r="C19" s="11">
        <v>7</v>
      </c>
      <c r="D19" s="11">
        <v>2</v>
      </c>
      <c r="E19" s="11">
        <v>0</v>
      </c>
      <c r="F19" s="11">
        <f t="shared" si="0"/>
        <v>9</v>
      </c>
      <c r="G19" s="12">
        <f t="shared" si="1"/>
        <v>0.42857142857142855</v>
      </c>
    </row>
    <row r="20" spans="1:7" ht="15.75" thickBot="1" x14ac:dyDescent="0.3">
      <c r="A20" s="5" t="s">
        <v>29</v>
      </c>
      <c r="B20" s="13">
        <v>33</v>
      </c>
      <c r="C20" s="13">
        <v>1</v>
      </c>
      <c r="D20" s="13">
        <v>1</v>
      </c>
      <c r="E20" s="13">
        <v>0</v>
      </c>
      <c r="F20" s="13">
        <f t="shared" si="0"/>
        <v>2</v>
      </c>
      <c r="G20" s="14">
        <f t="shared" si="1"/>
        <v>6.0606060606060608E-2</v>
      </c>
    </row>
    <row r="21" spans="1:7" ht="15.75" thickTop="1" x14ac:dyDescent="0.25">
      <c r="A21" s="7" t="s">
        <v>30</v>
      </c>
      <c r="B21" s="17">
        <v>777</v>
      </c>
      <c r="C21" s="17">
        <v>141</v>
      </c>
      <c r="D21" s="17">
        <v>26</v>
      </c>
      <c r="E21" s="17">
        <v>0</v>
      </c>
      <c r="F21" s="17">
        <f t="shared" si="0"/>
        <v>167</v>
      </c>
      <c r="G21" s="18">
        <f t="shared" si="1"/>
        <v>0.21492921492921493</v>
      </c>
    </row>
    <row r="22" spans="1:7" x14ac:dyDescent="0.25">
      <c r="A22" s="31" t="s">
        <v>8</v>
      </c>
    </row>
    <row r="29" spans="1:7" ht="18.75" x14ac:dyDescent="0.3">
      <c r="A29" s="1" t="s">
        <v>35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252</v>
      </c>
      <c r="C32" s="25">
        <f t="shared" ref="C32:E32" si="2">+C7+C10</f>
        <v>44</v>
      </c>
      <c r="D32" s="25">
        <f t="shared" si="2"/>
        <v>8</v>
      </c>
      <c r="E32" s="25">
        <f t="shared" si="2"/>
        <v>0</v>
      </c>
      <c r="F32" s="26">
        <f t="shared" ref="F32:F38" si="3">C32+D32+E32</f>
        <v>52</v>
      </c>
      <c r="G32" s="37">
        <f t="shared" ref="G32:G37" si="4">F32/B32</f>
        <v>0.20634920634920634</v>
      </c>
    </row>
    <row r="33" spans="1:7" x14ac:dyDescent="0.25">
      <c r="A33" s="24" t="s">
        <v>9</v>
      </c>
      <c r="B33" s="25">
        <f>+B11</f>
        <v>132</v>
      </c>
      <c r="C33" s="25">
        <f t="shared" ref="C33:E33" si="5">+C11</f>
        <v>38</v>
      </c>
      <c r="D33" s="25">
        <f t="shared" si="5"/>
        <v>4</v>
      </c>
      <c r="E33" s="25">
        <f t="shared" si="5"/>
        <v>0</v>
      </c>
      <c r="F33" s="26">
        <f t="shared" si="3"/>
        <v>42</v>
      </c>
      <c r="G33" s="37">
        <f t="shared" si="4"/>
        <v>0.31818181818181818</v>
      </c>
    </row>
    <row r="34" spans="1:7" x14ac:dyDescent="0.25">
      <c r="A34" s="24" t="s">
        <v>15</v>
      </c>
      <c r="B34" s="25">
        <f>+B17+B19+B20</f>
        <v>134</v>
      </c>
      <c r="C34" s="25">
        <f t="shared" ref="C34:E34" si="6">+C17+C19+C20</f>
        <v>22</v>
      </c>
      <c r="D34" s="25">
        <f t="shared" si="6"/>
        <v>10</v>
      </c>
      <c r="E34" s="25">
        <f t="shared" si="6"/>
        <v>0</v>
      </c>
      <c r="F34" s="26">
        <f t="shared" si="3"/>
        <v>32</v>
      </c>
      <c r="G34" s="37">
        <f t="shared" si="4"/>
        <v>0.23880597014925373</v>
      </c>
    </row>
    <row r="35" spans="1:7" x14ac:dyDescent="0.25">
      <c r="A35" s="24" t="s">
        <v>7</v>
      </c>
      <c r="B35" s="25">
        <f>+B8</f>
        <v>124</v>
      </c>
      <c r="C35" s="25">
        <f t="shared" ref="C35:E35" si="7">+C8</f>
        <v>9</v>
      </c>
      <c r="D35" s="25">
        <f t="shared" si="7"/>
        <v>3</v>
      </c>
      <c r="E35" s="25">
        <f t="shared" si="7"/>
        <v>0</v>
      </c>
      <c r="F35" s="26">
        <f t="shared" si="3"/>
        <v>12</v>
      </c>
      <c r="G35" s="51">
        <f t="shared" si="4"/>
        <v>9.6774193548387094E-2</v>
      </c>
    </row>
    <row r="36" spans="1:7" x14ac:dyDescent="0.25">
      <c r="A36" s="24" t="s">
        <v>16</v>
      </c>
      <c r="B36" s="25">
        <f>+B9</f>
        <v>21</v>
      </c>
      <c r="C36" s="25">
        <f t="shared" ref="C36:E36" si="8">+C9</f>
        <v>6</v>
      </c>
      <c r="D36" s="25">
        <f t="shared" si="8"/>
        <v>0</v>
      </c>
      <c r="E36" s="25">
        <f t="shared" si="8"/>
        <v>0</v>
      </c>
      <c r="F36" s="26">
        <f t="shared" si="3"/>
        <v>6</v>
      </c>
      <c r="G36" s="37">
        <f t="shared" si="4"/>
        <v>0.2857142857142857</v>
      </c>
    </row>
    <row r="37" spans="1:7" x14ac:dyDescent="0.25">
      <c r="A37" s="24" t="s">
        <v>17</v>
      </c>
      <c r="B37" s="25">
        <f>+B18</f>
        <v>114</v>
      </c>
      <c r="C37" s="25">
        <f t="shared" ref="C37:E37" si="9">+C18</f>
        <v>22</v>
      </c>
      <c r="D37" s="25">
        <f t="shared" si="9"/>
        <v>1</v>
      </c>
      <c r="E37" s="25">
        <f t="shared" si="9"/>
        <v>0</v>
      </c>
      <c r="F37" s="26">
        <f t="shared" si="3"/>
        <v>23</v>
      </c>
      <c r="G37" s="37">
        <f t="shared" si="4"/>
        <v>0.20175438596491227</v>
      </c>
    </row>
    <row r="38" spans="1:7" x14ac:dyDescent="0.25">
      <c r="A38" s="27" t="str">
        <f>+A21</f>
        <v>RED ISLAY</v>
      </c>
      <c r="B38" s="28">
        <f>SUM(B32:B37)</f>
        <v>777</v>
      </c>
      <c r="C38" s="28">
        <f>SUM(C32:C37)</f>
        <v>141</v>
      </c>
      <c r="D38" s="28">
        <f>SUM(D32:D37)</f>
        <v>26</v>
      </c>
      <c r="E38" s="28">
        <f>SUM(E32:E37)</f>
        <v>0</v>
      </c>
      <c r="F38" s="28">
        <f t="shared" si="3"/>
        <v>167</v>
      </c>
      <c r="G38" s="29">
        <f>F38/B38</f>
        <v>0.21492921492921493</v>
      </c>
    </row>
    <row r="39" spans="1:7" x14ac:dyDescent="0.25">
      <c r="A39" s="30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3" t="s">
        <v>36</v>
      </c>
    </row>
    <row r="43" spans="1:7" ht="16.5" thickBot="1" x14ac:dyDescent="0.3">
      <c r="A43" s="34" t="s">
        <v>37</v>
      </c>
    </row>
    <row r="44" spans="1:7" ht="32.25" thickBot="1" x14ac:dyDescent="0.3">
      <c r="A44" s="35" t="s">
        <v>38</v>
      </c>
    </row>
    <row r="45" spans="1:7" ht="16.5" thickBot="1" x14ac:dyDescent="0.3">
      <c r="A45" s="36" t="s">
        <v>39</v>
      </c>
    </row>
  </sheetData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45"/>
  <sheetViews>
    <sheetView zoomScaleNormal="100" workbookViewId="0"/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54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683</v>
      </c>
      <c r="C6" s="9">
        <v>66</v>
      </c>
      <c r="D6" s="9">
        <v>13</v>
      </c>
      <c r="E6" s="9">
        <v>0</v>
      </c>
      <c r="F6" s="9">
        <f>C6+D6+E6</f>
        <v>79</v>
      </c>
      <c r="G6" s="10">
        <f>F6/B6</f>
        <v>0.11566617862371889</v>
      </c>
    </row>
    <row r="7" spans="1:7" x14ac:dyDescent="0.25">
      <c r="A7" s="4" t="s">
        <v>18</v>
      </c>
      <c r="B7" s="11">
        <v>347</v>
      </c>
      <c r="C7" s="11">
        <v>44</v>
      </c>
      <c r="D7" s="11">
        <v>8</v>
      </c>
      <c r="E7" s="11">
        <v>0</v>
      </c>
      <c r="F7" s="11">
        <f t="shared" ref="F7:F21" si="0">C7+D7+E7</f>
        <v>52</v>
      </c>
      <c r="G7" s="12">
        <f t="shared" ref="G7:G21" si="1">F7/B7</f>
        <v>0.14985590778097982</v>
      </c>
    </row>
    <row r="8" spans="1:7" x14ac:dyDescent="0.25">
      <c r="A8" s="5" t="s">
        <v>19</v>
      </c>
      <c r="B8" s="13">
        <v>196</v>
      </c>
      <c r="C8" s="13">
        <v>9</v>
      </c>
      <c r="D8" s="13">
        <v>4</v>
      </c>
      <c r="E8" s="13">
        <v>0</v>
      </c>
      <c r="F8" s="13">
        <f t="shared" si="0"/>
        <v>13</v>
      </c>
      <c r="G8" s="14">
        <f t="shared" si="1"/>
        <v>6.6326530612244902E-2</v>
      </c>
    </row>
    <row r="9" spans="1:7" x14ac:dyDescent="0.25">
      <c r="A9" s="4" t="s">
        <v>23</v>
      </c>
      <c r="B9" s="11">
        <v>44</v>
      </c>
      <c r="C9" s="11">
        <v>10</v>
      </c>
      <c r="D9" s="11">
        <v>0</v>
      </c>
      <c r="E9" s="11">
        <v>0</v>
      </c>
      <c r="F9" s="11">
        <f t="shared" si="0"/>
        <v>10</v>
      </c>
      <c r="G9" s="12">
        <f t="shared" si="1"/>
        <v>0.22727272727272727</v>
      </c>
    </row>
    <row r="10" spans="1:7" x14ac:dyDescent="0.25">
      <c r="A10" s="5" t="s">
        <v>24</v>
      </c>
      <c r="B10" s="13">
        <v>96</v>
      </c>
      <c r="C10" s="13">
        <v>3</v>
      </c>
      <c r="D10" s="13">
        <v>1</v>
      </c>
      <c r="E10" s="13">
        <v>0</v>
      </c>
      <c r="F10" s="13">
        <f t="shared" si="0"/>
        <v>4</v>
      </c>
      <c r="G10" s="14">
        <f t="shared" si="1"/>
        <v>4.1666666666666664E-2</v>
      </c>
    </row>
    <row r="11" spans="1:7" x14ac:dyDescent="0.25">
      <c r="A11" s="6" t="s">
        <v>9</v>
      </c>
      <c r="B11" s="9">
        <v>180</v>
      </c>
      <c r="C11" s="9">
        <v>44</v>
      </c>
      <c r="D11" s="9">
        <v>5</v>
      </c>
      <c r="E11" s="9">
        <v>0</v>
      </c>
      <c r="F11" s="15">
        <f t="shared" si="0"/>
        <v>49</v>
      </c>
      <c r="G11" s="16">
        <f t="shared" si="1"/>
        <v>0.2722222222222222</v>
      </c>
    </row>
    <row r="12" spans="1:7" x14ac:dyDescent="0.25">
      <c r="A12" s="5" t="s">
        <v>20</v>
      </c>
      <c r="B12" s="13">
        <v>153</v>
      </c>
      <c r="C12" s="13">
        <v>37</v>
      </c>
      <c r="D12" s="13">
        <v>5</v>
      </c>
      <c r="E12" s="13">
        <v>0</v>
      </c>
      <c r="F12" s="13">
        <f t="shared" si="0"/>
        <v>42</v>
      </c>
      <c r="G12" s="14">
        <f t="shared" si="1"/>
        <v>0.27450980392156865</v>
      </c>
    </row>
    <row r="13" spans="1:7" x14ac:dyDescent="0.25">
      <c r="A13" s="4" t="s">
        <v>25</v>
      </c>
      <c r="B13" s="11">
        <v>18</v>
      </c>
      <c r="C13" s="11">
        <v>7</v>
      </c>
      <c r="D13" s="11">
        <v>0</v>
      </c>
      <c r="E13" s="11">
        <v>0</v>
      </c>
      <c r="F13" s="11">
        <f t="shared" si="0"/>
        <v>7</v>
      </c>
      <c r="G13" s="12">
        <f t="shared" si="1"/>
        <v>0.3888888888888889</v>
      </c>
    </row>
    <row r="14" spans="1:7" x14ac:dyDescent="0.25">
      <c r="A14" s="5" t="s">
        <v>26</v>
      </c>
      <c r="B14" s="13">
        <v>5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4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373</v>
      </c>
      <c r="C16" s="9">
        <v>58</v>
      </c>
      <c r="D16" s="9">
        <v>14</v>
      </c>
      <c r="E16" s="9">
        <v>0</v>
      </c>
      <c r="F16" s="9">
        <f t="shared" si="0"/>
        <v>72</v>
      </c>
      <c r="G16" s="10">
        <f t="shared" si="1"/>
        <v>0.19302949061662197</v>
      </c>
    </row>
    <row r="17" spans="1:7" x14ac:dyDescent="0.25">
      <c r="A17" s="4" t="s">
        <v>21</v>
      </c>
      <c r="B17" s="11">
        <v>109</v>
      </c>
      <c r="C17" s="11">
        <v>24</v>
      </c>
      <c r="D17" s="11">
        <v>8</v>
      </c>
      <c r="E17" s="11">
        <v>0</v>
      </c>
      <c r="F17" s="11">
        <f t="shared" si="0"/>
        <v>32</v>
      </c>
      <c r="G17" s="12">
        <f t="shared" si="1"/>
        <v>0.29357798165137616</v>
      </c>
    </row>
    <row r="18" spans="1:7" x14ac:dyDescent="0.25">
      <c r="A18" s="5" t="s">
        <v>22</v>
      </c>
      <c r="B18" s="13">
        <v>146</v>
      </c>
      <c r="C18" s="13">
        <v>24</v>
      </c>
      <c r="D18" s="13">
        <v>2</v>
      </c>
      <c r="E18" s="13">
        <v>0</v>
      </c>
      <c r="F18" s="13">
        <f t="shared" si="0"/>
        <v>26</v>
      </c>
      <c r="G18" s="14">
        <f t="shared" si="1"/>
        <v>0.17808219178082191</v>
      </c>
    </row>
    <row r="19" spans="1:7" x14ac:dyDescent="0.25">
      <c r="A19" s="4" t="s">
        <v>28</v>
      </c>
      <c r="B19" s="11">
        <v>61</v>
      </c>
      <c r="C19" s="11">
        <v>9</v>
      </c>
      <c r="D19" s="11">
        <v>3</v>
      </c>
      <c r="E19" s="11">
        <v>0</v>
      </c>
      <c r="F19" s="11">
        <f t="shared" si="0"/>
        <v>12</v>
      </c>
      <c r="G19" s="12">
        <f t="shared" si="1"/>
        <v>0.19672131147540983</v>
      </c>
    </row>
    <row r="20" spans="1:7" ht="15.75" thickBot="1" x14ac:dyDescent="0.3">
      <c r="A20" s="5" t="s">
        <v>29</v>
      </c>
      <c r="B20" s="13">
        <v>57</v>
      </c>
      <c r="C20" s="13">
        <v>1</v>
      </c>
      <c r="D20" s="13">
        <v>1</v>
      </c>
      <c r="E20" s="13">
        <v>0</v>
      </c>
      <c r="F20" s="13">
        <f t="shared" si="0"/>
        <v>2</v>
      </c>
      <c r="G20" s="14">
        <f t="shared" si="1"/>
        <v>3.5087719298245612E-2</v>
      </c>
    </row>
    <row r="21" spans="1:7" ht="15.75" thickTop="1" x14ac:dyDescent="0.25">
      <c r="A21" s="7" t="s">
        <v>30</v>
      </c>
      <c r="B21" s="17">
        <v>1236</v>
      </c>
      <c r="C21" s="17">
        <v>168</v>
      </c>
      <c r="D21" s="17">
        <v>32</v>
      </c>
      <c r="E21" s="17">
        <v>0</v>
      </c>
      <c r="F21" s="17">
        <f t="shared" si="0"/>
        <v>200</v>
      </c>
      <c r="G21" s="18">
        <f t="shared" si="1"/>
        <v>0.16181229773462782</v>
      </c>
    </row>
    <row r="22" spans="1:7" x14ac:dyDescent="0.25">
      <c r="A22" s="32" t="s">
        <v>8</v>
      </c>
    </row>
    <row r="24" spans="1:7" x14ac:dyDescent="0.25">
      <c r="F24" s="50"/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443</v>
      </c>
      <c r="C32" s="25">
        <f t="shared" ref="C32:E32" si="2">+C7+C10</f>
        <v>47</v>
      </c>
      <c r="D32" s="25">
        <f t="shared" si="2"/>
        <v>9</v>
      </c>
      <c r="E32" s="25">
        <f t="shared" si="2"/>
        <v>0</v>
      </c>
      <c r="F32" s="26">
        <f t="shared" ref="F32:F38" si="3">C32+D32+E32</f>
        <v>56</v>
      </c>
      <c r="G32" s="52">
        <f t="shared" ref="G32:G37" si="4">F32/B32</f>
        <v>0.12641083521444696</v>
      </c>
    </row>
    <row r="33" spans="1:7" x14ac:dyDescent="0.25">
      <c r="A33" s="24" t="s">
        <v>9</v>
      </c>
      <c r="B33" s="25">
        <f>+B11</f>
        <v>180</v>
      </c>
      <c r="C33" s="25">
        <f t="shared" ref="C33:E33" si="5">+C11</f>
        <v>44</v>
      </c>
      <c r="D33" s="25">
        <f t="shared" si="5"/>
        <v>5</v>
      </c>
      <c r="E33" s="25">
        <f t="shared" si="5"/>
        <v>0</v>
      </c>
      <c r="F33" s="26">
        <f t="shared" si="3"/>
        <v>49</v>
      </c>
      <c r="G33" s="52">
        <f t="shared" si="4"/>
        <v>0.2722222222222222</v>
      </c>
    </row>
    <row r="34" spans="1:7" x14ac:dyDescent="0.25">
      <c r="A34" s="24" t="s">
        <v>15</v>
      </c>
      <c r="B34" s="25">
        <f>+B17+B19+B20</f>
        <v>227</v>
      </c>
      <c r="C34" s="25">
        <f t="shared" ref="C34:E34" si="6">+C17+C19+C20</f>
        <v>34</v>
      </c>
      <c r="D34" s="25">
        <f t="shared" si="6"/>
        <v>12</v>
      </c>
      <c r="E34" s="25">
        <f t="shared" si="6"/>
        <v>0</v>
      </c>
      <c r="F34" s="26">
        <f t="shared" si="3"/>
        <v>46</v>
      </c>
      <c r="G34" s="52">
        <f t="shared" si="4"/>
        <v>0.20264317180616739</v>
      </c>
    </row>
    <row r="35" spans="1:7" x14ac:dyDescent="0.25">
      <c r="A35" s="24" t="s">
        <v>7</v>
      </c>
      <c r="B35" s="25">
        <f>+B8</f>
        <v>196</v>
      </c>
      <c r="C35" s="25">
        <f t="shared" ref="C35:E36" si="7">+C8</f>
        <v>9</v>
      </c>
      <c r="D35" s="25">
        <f t="shared" si="7"/>
        <v>4</v>
      </c>
      <c r="E35" s="25">
        <f t="shared" si="7"/>
        <v>0</v>
      </c>
      <c r="F35" s="26">
        <f t="shared" si="3"/>
        <v>13</v>
      </c>
      <c r="G35" s="41">
        <f t="shared" si="4"/>
        <v>6.6326530612244902E-2</v>
      </c>
    </row>
    <row r="36" spans="1:7" x14ac:dyDescent="0.25">
      <c r="A36" s="24" t="s">
        <v>16</v>
      </c>
      <c r="B36" s="25">
        <f>+B9</f>
        <v>44</v>
      </c>
      <c r="C36" s="25">
        <f t="shared" si="7"/>
        <v>10</v>
      </c>
      <c r="D36" s="25">
        <f t="shared" si="7"/>
        <v>0</v>
      </c>
      <c r="E36" s="25">
        <f t="shared" si="7"/>
        <v>0</v>
      </c>
      <c r="F36" s="26">
        <f t="shared" si="3"/>
        <v>10</v>
      </c>
      <c r="G36" s="52">
        <f t="shared" si="4"/>
        <v>0.22727272727272727</v>
      </c>
    </row>
    <row r="37" spans="1:7" x14ac:dyDescent="0.25">
      <c r="A37" s="24" t="s">
        <v>17</v>
      </c>
      <c r="B37" s="25">
        <f>+B18</f>
        <v>146</v>
      </c>
      <c r="C37" s="25">
        <f t="shared" ref="C37:E37" si="8">+C18</f>
        <v>24</v>
      </c>
      <c r="D37" s="25">
        <f t="shared" si="8"/>
        <v>2</v>
      </c>
      <c r="E37" s="25">
        <f t="shared" si="8"/>
        <v>0</v>
      </c>
      <c r="F37" s="26">
        <f t="shared" si="3"/>
        <v>26</v>
      </c>
      <c r="G37" s="52">
        <f t="shared" si="4"/>
        <v>0.17808219178082191</v>
      </c>
    </row>
    <row r="38" spans="1:7" x14ac:dyDescent="0.25">
      <c r="A38" s="27" t="str">
        <f>+A21</f>
        <v>RED ISLAY</v>
      </c>
      <c r="B38" s="28">
        <f>SUM(B32:B37)</f>
        <v>1236</v>
      </c>
      <c r="C38" s="28">
        <f>SUM(C32:C37)</f>
        <v>168</v>
      </c>
      <c r="D38" s="28">
        <f>SUM(D32:D37)</f>
        <v>32</v>
      </c>
      <c r="E38" s="28">
        <f>SUM(E32:E37)</f>
        <v>0</v>
      </c>
      <c r="F38" s="28">
        <f t="shared" si="3"/>
        <v>200</v>
      </c>
      <c r="G38" s="29">
        <f>F38/B38</f>
        <v>0.16181229773462782</v>
      </c>
    </row>
    <row r="39" spans="1:7" x14ac:dyDescent="0.25">
      <c r="A39" s="30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3" t="s">
        <v>36</v>
      </c>
    </row>
    <row r="43" spans="1:7" ht="16.5" thickBot="1" x14ac:dyDescent="0.3">
      <c r="A43" s="34" t="s">
        <v>37</v>
      </c>
    </row>
    <row r="44" spans="1:7" ht="32.25" thickBot="1" x14ac:dyDescent="0.3">
      <c r="A44" s="42" t="s">
        <v>38</v>
      </c>
    </row>
    <row r="45" spans="1:7" ht="16.5" thickBot="1" x14ac:dyDescent="0.3">
      <c r="A45" s="36" t="s">
        <v>39</v>
      </c>
    </row>
  </sheetData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82E0-E6F8-4106-8CDF-BB21399A8AC2}">
  <sheetPr codeName="Hoja3"/>
  <dimension ref="A1:G22"/>
  <sheetViews>
    <sheetView workbookViewId="0">
      <selection activeCell="N31" sqref="N31"/>
    </sheetView>
  </sheetViews>
  <sheetFormatPr baseColWidth="10" defaultRowHeight="15" x14ac:dyDescent="0.25"/>
  <cols>
    <col min="1" max="1" width="38.42578125" customWidth="1"/>
  </cols>
  <sheetData>
    <row r="1" spans="1:7" ht="18.75" x14ac:dyDescent="0.3">
      <c r="A1" s="43" t="s">
        <v>40</v>
      </c>
    </row>
    <row r="2" spans="1:7" ht="18.75" x14ac:dyDescent="0.3">
      <c r="A2" s="43" t="s">
        <v>51</v>
      </c>
    </row>
    <row r="5" spans="1:7" x14ac:dyDescent="0.25">
      <c r="A5" s="49" t="s">
        <v>50</v>
      </c>
      <c r="B5" s="48" t="s">
        <v>49</v>
      </c>
      <c r="C5" s="48" t="s">
        <v>48</v>
      </c>
      <c r="D5" s="48" t="s">
        <v>47</v>
      </c>
      <c r="E5" s="48" t="s">
        <v>46</v>
      </c>
      <c r="F5" s="48" t="s">
        <v>45</v>
      </c>
      <c r="G5" s="48" t="s">
        <v>41</v>
      </c>
    </row>
    <row r="6" spans="1:7" x14ac:dyDescent="0.25">
      <c r="A6" s="47" t="s">
        <v>44</v>
      </c>
      <c r="B6" s="46">
        <v>11</v>
      </c>
      <c r="C6" s="46">
        <v>46</v>
      </c>
      <c r="D6" s="46">
        <v>10</v>
      </c>
      <c r="E6" s="46">
        <v>13</v>
      </c>
      <c r="F6" s="46">
        <v>3</v>
      </c>
      <c r="G6" s="46">
        <f>SUM(B6:F6)</f>
        <v>83</v>
      </c>
    </row>
    <row r="7" spans="1:7" x14ac:dyDescent="0.25">
      <c r="A7" s="45" t="s">
        <v>18</v>
      </c>
      <c r="B7" s="25">
        <v>8</v>
      </c>
      <c r="C7" s="25">
        <v>22</v>
      </c>
      <c r="D7" s="25">
        <v>6</v>
      </c>
      <c r="E7" s="25">
        <v>7</v>
      </c>
      <c r="F7" s="25">
        <v>3</v>
      </c>
      <c r="G7" s="25">
        <f>SUM(B7:F7)</f>
        <v>46</v>
      </c>
    </row>
    <row r="8" spans="1:7" x14ac:dyDescent="0.25">
      <c r="A8" s="45" t="s">
        <v>19</v>
      </c>
      <c r="B8" s="25">
        <v>3</v>
      </c>
      <c r="C8" s="25">
        <v>21</v>
      </c>
      <c r="D8" s="25">
        <v>3</v>
      </c>
      <c r="E8" s="25">
        <v>6</v>
      </c>
      <c r="F8" s="25">
        <v>0</v>
      </c>
      <c r="G8" s="25">
        <f>SUM(B8:F8)</f>
        <v>33</v>
      </c>
    </row>
    <row r="9" spans="1:7" x14ac:dyDescent="0.25">
      <c r="A9" s="45" t="s">
        <v>23</v>
      </c>
      <c r="B9" s="25">
        <v>0</v>
      </c>
      <c r="C9" s="25">
        <v>0</v>
      </c>
      <c r="D9" s="25">
        <v>1</v>
      </c>
      <c r="E9" s="25">
        <v>0</v>
      </c>
      <c r="F9" s="25">
        <v>0</v>
      </c>
      <c r="G9" s="25">
        <f>SUM(B9:F9)</f>
        <v>1</v>
      </c>
    </row>
    <row r="10" spans="1:7" x14ac:dyDescent="0.25">
      <c r="A10" s="45" t="s">
        <v>24</v>
      </c>
      <c r="B10" s="25">
        <v>0</v>
      </c>
      <c r="C10" s="25">
        <v>3</v>
      </c>
      <c r="D10" s="25">
        <v>0</v>
      </c>
      <c r="E10" s="25">
        <v>0</v>
      </c>
      <c r="F10" s="25">
        <v>0</v>
      </c>
      <c r="G10" s="25">
        <f>SUM(B10:F10)</f>
        <v>3</v>
      </c>
    </row>
    <row r="11" spans="1:7" x14ac:dyDescent="0.25">
      <c r="A11" s="47" t="s">
        <v>43</v>
      </c>
      <c r="B11" s="46">
        <v>0</v>
      </c>
      <c r="C11" s="46">
        <v>15</v>
      </c>
      <c r="D11" s="46">
        <v>5</v>
      </c>
      <c r="E11" s="46">
        <v>1</v>
      </c>
      <c r="F11" s="46">
        <v>1</v>
      </c>
      <c r="G11" s="46">
        <f>SUM(B11:F11)</f>
        <v>22</v>
      </c>
    </row>
    <row r="12" spans="1:7" x14ac:dyDescent="0.25">
      <c r="A12" s="45" t="s">
        <v>20</v>
      </c>
      <c r="B12" s="25">
        <v>0</v>
      </c>
      <c r="C12" s="25">
        <v>13</v>
      </c>
      <c r="D12" s="25">
        <v>4</v>
      </c>
      <c r="E12" s="25">
        <v>1</v>
      </c>
      <c r="F12" s="25">
        <v>0</v>
      </c>
      <c r="G12" s="25">
        <f>SUM(B12:F12)</f>
        <v>18</v>
      </c>
    </row>
    <row r="13" spans="1:7" x14ac:dyDescent="0.25">
      <c r="A13" s="45" t="s">
        <v>25</v>
      </c>
      <c r="B13" s="25">
        <v>0</v>
      </c>
      <c r="C13" s="25">
        <v>0</v>
      </c>
      <c r="D13" s="25">
        <v>0</v>
      </c>
      <c r="E13" s="25">
        <v>0</v>
      </c>
      <c r="F13" s="25">
        <v>1</v>
      </c>
      <c r="G13" s="25">
        <f>SUM(B13:F13)</f>
        <v>1</v>
      </c>
    </row>
    <row r="14" spans="1:7" x14ac:dyDescent="0.25">
      <c r="A14" s="45" t="s">
        <v>26</v>
      </c>
      <c r="B14" s="25">
        <v>0</v>
      </c>
      <c r="C14" s="25">
        <v>2</v>
      </c>
      <c r="D14" s="25">
        <v>0</v>
      </c>
      <c r="E14" s="25">
        <v>0</v>
      </c>
      <c r="F14" s="25">
        <v>0</v>
      </c>
      <c r="G14" s="25">
        <f>SUM(B14:F14)</f>
        <v>2</v>
      </c>
    </row>
    <row r="15" spans="1:7" x14ac:dyDescent="0.25">
      <c r="A15" s="45" t="s">
        <v>27</v>
      </c>
      <c r="B15" s="25">
        <v>0</v>
      </c>
      <c r="C15" s="25">
        <v>0</v>
      </c>
      <c r="D15" s="25">
        <v>1</v>
      </c>
      <c r="E15" s="25">
        <v>0</v>
      </c>
      <c r="F15" s="25">
        <v>0</v>
      </c>
      <c r="G15" s="25">
        <f>SUM(B15:F15)</f>
        <v>1</v>
      </c>
    </row>
    <row r="16" spans="1:7" x14ac:dyDescent="0.25">
      <c r="A16" s="47" t="s">
        <v>42</v>
      </c>
      <c r="B16" s="46">
        <v>2</v>
      </c>
      <c r="C16" s="46">
        <v>14</v>
      </c>
      <c r="D16" s="46">
        <v>5</v>
      </c>
      <c r="E16" s="46">
        <v>1</v>
      </c>
      <c r="F16" s="46">
        <v>0</v>
      </c>
      <c r="G16" s="46">
        <f>SUM(B16:F16)</f>
        <v>22</v>
      </c>
    </row>
    <row r="17" spans="1:7" x14ac:dyDescent="0.25">
      <c r="A17" s="45" t="s">
        <v>21</v>
      </c>
      <c r="B17" s="25">
        <v>2</v>
      </c>
      <c r="C17" s="25">
        <v>5</v>
      </c>
      <c r="D17" s="25">
        <v>0</v>
      </c>
      <c r="E17" s="25">
        <v>0</v>
      </c>
      <c r="F17" s="25">
        <v>0</v>
      </c>
      <c r="G17" s="25">
        <f>SUM(B17:F17)</f>
        <v>7</v>
      </c>
    </row>
    <row r="18" spans="1:7" x14ac:dyDescent="0.25">
      <c r="A18" s="45" t="s">
        <v>22</v>
      </c>
      <c r="B18" s="25">
        <v>0</v>
      </c>
      <c r="C18" s="25">
        <v>9</v>
      </c>
      <c r="D18" s="25">
        <v>3</v>
      </c>
      <c r="E18" s="25">
        <v>0</v>
      </c>
      <c r="F18" s="25">
        <v>0</v>
      </c>
      <c r="G18" s="25">
        <f>SUM(B18:F18)</f>
        <v>12</v>
      </c>
    </row>
    <row r="19" spans="1:7" x14ac:dyDescent="0.25">
      <c r="A19" s="45" t="s">
        <v>29</v>
      </c>
      <c r="B19" s="25">
        <v>0</v>
      </c>
      <c r="C19" s="25">
        <v>0</v>
      </c>
      <c r="D19" s="25">
        <v>1</v>
      </c>
      <c r="E19" s="25">
        <v>0</v>
      </c>
      <c r="F19" s="25">
        <v>0</v>
      </c>
      <c r="G19" s="25">
        <f>SUM(B19:F19)</f>
        <v>1</v>
      </c>
    </row>
    <row r="20" spans="1:7" x14ac:dyDescent="0.25">
      <c r="A20" s="45" t="s">
        <v>28</v>
      </c>
      <c r="B20" s="25">
        <v>0</v>
      </c>
      <c r="C20" s="25">
        <v>0</v>
      </c>
      <c r="D20" s="25">
        <v>1</v>
      </c>
      <c r="E20" s="25">
        <v>1</v>
      </c>
      <c r="F20" s="25">
        <v>0</v>
      </c>
      <c r="G20" s="25">
        <f>SUM(B20:F20)</f>
        <v>2</v>
      </c>
    </row>
    <row r="21" spans="1:7" x14ac:dyDescent="0.25">
      <c r="A21" s="44" t="s">
        <v>41</v>
      </c>
      <c r="B21" s="26">
        <v>13</v>
      </c>
      <c r="C21" s="26">
        <v>75</v>
      </c>
      <c r="D21" s="26">
        <v>20</v>
      </c>
      <c r="E21" s="26">
        <v>15</v>
      </c>
      <c r="F21" s="26">
        <v>4</v>
      </c>
      <c r="G21" s="26">
        <f>SUM(B21:F21)</f>
        <v>127</v>
      </c>
    </row>
    <row r="22" spans="1:7" x14ac:dyDescent="0.25">
      <c r="A22" s="32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D11"/>
  <sheetViews>
    <sheetView workbookViewId="0">
      <selection activeCell="D5" sqref="D5:D11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53</v>
      </c>
    </row>
    <row r="4" spans="2:4" x14ac:dyDescent="0.25">
      <c r="B4" s="21" t="s">
        <v>11</v>
      </c>
      <c r="C4" s="22" t="s">
        <v>32</v>
      </c>
      <c r="D4" s="22" t="s">
        <v>33</v>
      </c>
    </row>
    <row r="5" spans="2:4" x14ac:dyDescent="0.25">
      <c r="B5" s="24" t="s">
        <v>10</v>
      </c>
      <c r="C5" s="40">
        <v>0.20634920634920634</v>
      </c>
      <c r="D5" s="39">
        <v>0.12641083521444696</v>
      </c>
    </row>
    <row r="6" spans="2:4" x14ac:dyDescent="0.25">
      <c r="B6" s="24" t="s">
        <v>9</v>
      </c>
      <c r="C6" s="40">
        <v>0.31818181818181818</v>
      </c>
      <c r="D6" s="39">
        <v>0.2722222222222222</v>
      </c>
    </row>
    <row r="7" spans="2:4" x14ac:dyDescent="0.25">
      <c r="B7" s="24" t="s">
        <v>15</v>
      </c>
      <c r="C7" s="40">
        <v>0.23880597014925373</v>
      </c>
      <c r="D7" s="39">
        <v>0.20264317180616739</v>
      </c>
    </row>
    <row r="8" spans="2:4" x14ac:dyDescent="0.25">
      <c r="B8" s="24" t="s">
        <v>7</v>
      </c>
      <c r="C8" s="39">
        <v>9.6774193548387094E-2</v>
      </c>
      <c r="D8" s="39">
        <v>6.6326530612244902E-2</v>
      </c>
    </row>
    <row r="9" spans="2:4" x14ac:dyDescent="0.25">
      <c r="B9" s="24" t="s">
        <v>16</v>
      </c>
      <c r="C9" s="40">
        <v>0.2857142857142857</v>
      </c>
      <c r="D9" s="39">
        <v>0.22727272727272727</v>
      </c>
    </row>
    <row r="10" spans="2:4" x14ac:dyDescent="0.25">
      <c r="B10" s="24" t="s">
        <v>17</v>
      </c>
      <c r="C10" s="40">
        <v>0.20175438596491227</v>
      </c>
      <c r="D10" s="39">
        <v>0.17808219178082191</v>
      </c>
    </row>
    <row r="11" spans="2:4" x14ac:dyDescent="0.25">
      <c r="B11" s="38" t="s">
        <v>34</v>
      </c>
      <c r="C11" s="40">
        <v>0.21492921492921493</v>
      </c>
      <c r="D11" s="39">
        <v>0.16181229773462782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MEN5</vt:lpstr>
      <vt:lpstr>RECUP</vt:lpstr>
      <vt:lpstr>Hoja2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2024-06-12T19:53:11Z</dcterms:modified>
</cp:coreProperties>
</file>