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C42DACA3-EA1D-4A01-BC14-8D897FB84881}" xr6:coauthVersionLast="47" xr6:coauthVersionMax="47" xr10:uidLastSave="{00000000-0000-0000-0000-000000000000}"/>
  <bookViews>
    <workbookView xWindow="-120" yWindow="-120" windowWidth="29040" windowHeight="15840" tabRatio="785" activeTab="1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RESUM" sheetId="25" r:id="rId7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5" l="1"/>
  <c r="K18" i="25"/>
  <c r="L18" i="25"/>
  <c r="M18" i="25"/>
  <c r="J13" i="25"/>
  <c r="K13" i="25"/>
  <c r="L13" i="25"/>
  <c r="M13" i="25"/>
  <c r="J14" i="25"/>
  <c r="K14" i="25"/>
  <c r="L14" i="25"/>
  <c r="M14" i="25"/>
  <c r="J15" i="25"/>
  <c r="K15" i="25"/>
  <c r="L15" i="25"/>
  <c r="M15" i="25"/>
  <c r="J16" i="25"/>
  <c r="K16" i="25"/>
  <c r="L16" i="25"/>
  <c r="M16" i="25"/>
  <c r="J17" i="25"/>
  <c r="K17" i="25"/>
  <c r="L17" i="25"/>
  <c r="M17" i="25"/>
  <c r="M12" i="25"/>
  <c r="L12" i="25"/>
  <c r="K12" i="25"/>
  <c r="J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E12" i="25"/>
  <c r="D12" i="25"/>
  <c r="C12" i="25"/>
  <c r="B12" i="25"/>
  <c r="L5" i="25"/>
  <c r="K5" i="25"/>
  <c r="J5" i="25"/>
  <c r="D5" i="25"/>
  <c r="C5" i="25"/>
  <c r="B5" i="25"/>
  <c r="L43" i="24"/>
  <c r="L42" i="24"/>
  <c r="L41" i="24"/>
  <c r="L40" i="24"/>
  <c r="L39" i="24"/>
  <c r="L38" i="24"/>
  <c r="L37" i="24"/>
  <c r="L36" i="24"/>
  <c r="L35" i="24"/>
  <c r="L34" i="24"/>
  <c r="L33" i="24"/>
  <c r="L32" i="24"/>
  <c r="L31" i="24"/>
  <c r="L30" i="24"/>
  <c r="L29" i="24"/>
  <c r="L28" i="24"/>
  <c r="H22" i="13"/>
  <c r="F22" i="13"/>
  <c r="D22" i="13"/>
  <c r="H21" i="13"/>
  <c r="F21" i="13"/>
  <c r="D21" i="13"/>
  <c r="H20" i="13"/>
  <c r="F20" i="13"/>
  <c r="D20" i="13"/>
  <c r="H19" i="13"/>
  <c r="F19" i="13"/>
  <c r="D19" i="13"/>
  <c r="H18" i="13"/>
  <c r="F18" i="13"/>
  <c r="D18" i="13"/>
  <c r="H17" i="13"/>
  <c r="F17" i="13"/>
  <c r="D17" i="13"/>
  <c r="H16" i="13"/>
  <c r="F16" i="13"/>
  <c r="D16" i="13"/>
  <c r="H15" i="13"/>
  <c r="F15" i="13"/>
  <c r="D15" i="13"/>
  <c r="H14" i="13"/>
  <c r="F14" i="13"/>
  <c r="D14" i="13"/>
  <c r="H13" i="13"/>
  <c r="F13" i="13"/>
  <c r="D13" i="13"/>
  <c r="H12" i="13"/>
  <c r="F12" i="13"/>
  <c r="D12" i="13"/>
  <c r="H11" i="13"/>
  <c r="F11" i="13"/>
  <c r="D11" i="13"/>
  <c r="H10" i="13"/>
  <c r="F10" i="13"/>
  <c r="D10" i="13"/>
  <c r="H9" i="13"/>
  <c r="F9" i="13"/>
  <c r="D9" i="13"/>
  <c r="H8" i="13"/>
  <c r="F8" i="13"/>
  <c r="D8" i="13"/>
  <c r="H7" i="13"/>
  <c r="F7" i="13"/>
  <c r="D7" i="13"/>
  <c r="J22" i="13" l="1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13" l="1"/>
  <c r="G34" i="13"/>
  <c r="I34" i="4"/>
  <c r="B34" i="4"/>
  <c r="E34" i="13"/>
  <c r="C34" i="13"/>
  <c r="B34" i="13"/>
  <c r="G34" i="4"/>
  <c r="E34" i="4"/>
  <c r="C34" i="4"/>
  <c r="H30" i="4"/>
  <c r="J33" i="4"/>
  <c r="H31" i="13"/>
  <c r="D31" i="4"/>
  <c r="J29" i="13"/>
  <c r="F31" i="13"/>
  <c r="J31" i="13"/>
  <c r="D30" i="13"/>
  <c r="D32" i="13"/>
  <c r="F28" i="13"/>
  <c r="H28" i="13"/>
  <c r="J28" i="13"/>
  <c r="J30" i="13"/>
  <c r="H33" i="4"/>
  <c r="D30" i="4"/>
  <c r="D32" i="4"/>
  <c r="F32" i="4"/>
  <c r="H32" i="4"/>
  <c r="J30" i="4"/>
  <c r="D28" i="4"/>
  <c r="D33" i="4"/>
  <c r="F33" i="4"/>
  <c r="D33" i="13"/>
  <c r="F33" i="13"/>
  <c r="H33" i="13"/>
  <c r="J33" i="13"/>
  <c r="F32" i="13"/>
  <c r="F30" i="13"/>
  <c r="J32" i="13"/>
  <c r="H30" i="13"/>
  <c r="D29" i="13"/>
  <c r="F29" i="13"/>
  <c r="H29" i="13"/>
  <c r="D28" i="13"/>
  <c r="D31" i="13"/>
  <c r="J28" i="4"/>
  <c r="H31" i="4"/>
  <c r="D29" i="4"/>
  <c r="F28" i="4"/>
  <c r="J31" i="4"/>
  <c r="F29" i="4"/>
  <c r="J29" i="4"/>
  <c r="F31" i="4"/>
  <c r="H28" i="4"/>
  <c r="F30" i="4"/>
  <c r="J32" i="4"/>
  <c r="H29" i="4"/>
  <c r="H32" i="13"/>
  <c r="J34" i="13" l="1"/>
  <c r="F34" i="13"/>
  <c r="D34" i="13"/>
  <c r="H34" i="4"/>
  <c r="J34" i="4"/>
  <c r="D34" i="4"/>
  <c r="F34" i="4"/>
  <c r="H34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<sst xmlns="http://schemas.openxmlformats.org/spreadsheetml/2006/main" count="190" uniqueCount="65">
  <si>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</si>
  <si>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</si>
  <si>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</si>
  <si>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</si>
  <si>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</si>
  <si>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</si>
  <si>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</si>
  <si>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</si>
  <si>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</si>
  <si>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</si>
  <si>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</si>
  <si>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</si>
  <si>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</si>
  <si>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</si>
  <si>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</si>
  <si>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</si>
  <si>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</si>
  <si>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</si>
  <si>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</si>
  <si>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</si>
  <si>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</si>
  <si>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</si>
  <si>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</si>
  <si>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</si>
  <si>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</si>
  <si>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</si>
  <si>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</si>
  <si>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</si>
  <si>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</si>
  <si>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</si>
  <si>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</si>
  <si>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</si>
  <si>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</si>
  <si>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</si>
  <si>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</si>
  <si>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</si>
  <si>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</si>
  <si>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</si>
  <si>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</si>
  <si>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</si>
  <si>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</si>
  <si>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</si>
  <si>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</si>
  <si>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</si>
  <si>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</si>
  <si>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</si>
  <si>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</si>
  <si>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</si>
  <si>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</si>
  <si>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</si>
  <si>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</si>
  <si>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</si>
  <si>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ENE</t>
  </si>
  <si>
    <t>FEB</t>
  </si>
  <si>
    <t>MAR</t>
  </si>
  <si>
    <t>ABR</t>
  </si>
  <si>
    <t>POR MESES</t>
  </si>
  <si>
    <t>MAY</t>
  </si>
  <si>
    <t>JUN</t>
  </si>
  <si>
    <t>JUL</t>
  </si>
  <si>
    <t>AGO</t>
  </si>
  <si>
    <t>SET</t>
  </si>
  <si>
    <t>ENERO A OCTUBRE 2024</t>
  </si>
  <si>
    <t>OCT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</si>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</sst>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3" fillId="8" borderId="11" xfId="0" applyFont="1" applyFill="1" applyBorder="1" applyAlignment="1">
      <alignment horizontal="left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3" fillId="8" borderId="13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/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4" borderId="21" xfId="0" applyFont="1" applyFill="1" applyBorder="1"/>
    <xf numFmtId="164" fontId="3" fillId="4" borderId="22" xfId="1" applyNumberFormat="1" applyFont="1" applyFill="1" applyBorder="1"/>
    <xf numFmtId="0" fontId="0" fillId="0" borderId="23" xfId="0" applyBorder="1"/>
    <xf numFmtId="164" fontId="0" fillId="0" borderId="24" xfId="1" applyNumberFormat="1" applyFont="1" applyBorder="1"/>
    <xf numFmtId="0" fontId="0" fillId="0" borderId="25" xfId="0" applyBorder="1"/>
    <xf numFmtId="164" fontId="0" fillId="0" borderId="26" xfId="1" applyNumberFormat="1" applyFont="1" applyBorder="1"/>
    <xf numFmtId="0" fontId="3" fillId="4" borderId="23" xfId="0" applyFont="1" applyFill="1" applyBorder="1"/>
    <xf numFmtId="164" fontId="3" fillId="4" borderId="24" xfId="1" applyNumberFormat="1" applyFont="1" applyFill="1" applyBorder="1"/>
    <xf numFmtId="0" fontId="0" fillId="0" borderId="27" xfId="0" applyBorder="1"/>
    <xf numFmtId="164" fontId="0" fillId="0" borderId="28" xfId="1" applyNumberFormat="1" applyFont="1" applyBorder="1"/>
    <xf numFmtId="0" fontId="2" fillId="9" borderId="29" xfId="0" applyFont="1" applyFill="1" applyBorder="1"/>
    <xf numFmtId="164" fontId="2" fillId="9" borderId="30" xfId="1" applyNumberFormat="1" applyFont="1" applyFill="1" applyBorder="1"/>
    <xf numFmtId="164" fontId="3" fillId="4" borderId="31" xfId="1" applyNumberFormat="1" applyFont="1" applyFill="1" applyBorder="1"/>
    <xf numFmtId="164" fontId="0" fillId="0" borderId="32" xfId="1" applyNumberFormat="1" applyFont="1" applyBorder="1"/>
    <xf numFmtId="164" fontId="0" fillId="0" borderId="33" xfId="1" applyNumberFormat="1" applyFont="1" applyBorder="1"/>
    <xf numFmtId="164" fontId="3" fillId="4" borderId="32" xfId="1" applyNumberFormat="1" applyFont="1" applyFill="1" applyBorder="1"/>
    <xf numFmtId="164" fontId="0" fillId="0" borderId="34" xfId="1" applyNumberFormat="1" applyFont="1" applyBorder="1"/>
    <xf numFmtId="164" fontId="2" fillId="9" borderId="35" xfId="1" applyNumberFormat="1" applyFont="1" applyFill="1" applyBorder="1"/>
    <xf numFmtId="0" fontId="3" fillId="2" borderId="36" xfId="0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0" fontId="3" fillId="4" borderId="38" xfId="0" applyFont="1" applyFill="1" applyBorder="1" applyAlignment="1">
      <alignment horizontal="left"/>
    </xf>
    <xf numFmtId="0" fontId="0" fillId="0" borderId="39" xfId="0" applyBorder="1" applyAlignment="1">
      <alignment horizontal="left" indent="1"/>
    </xf>
    <xf numFmtId="0" fontId="0" fillId="0" borderId="40" xfId="0" applyBorder="1" applyAlignment="1">
      <alignment horizontal="left" indent="1"/>
    </xf>
    <xf numFmtId="0" fontId="3" fillId="4" borderId="39" xfId="0" applyFont="1" applyFill="1" applyBorder="1" applyAlignment="1">
      <alignment horizontal="left"/>
    </xf>
    <xf numFmtId="0" fontId="0" fillId="0" borderId="41" xfId="0" applyBorder="1" applyAlignment="1">
      <alignment horizontal="left" indent="1"/>
    </xf>
    <xf numFmtId="0" fontId="2" fillId="9" borderId="43" xfId="0" applyFont="1" applyFill="1" applyBorder="1"/>
    <xf numFmtId="164" fontId="2" fillId="9" borderId="43" xfId="1" applyNumberFormat="1" applyFont="1" applyFill="1" applyBorder="1"/>
    <xf numFmtId="0" fontId="2" fillId="9" borderId="44" xfId="0" applyFont="1" applyFill="1" applyBorder="1" applyAlignment="1">
      <alignment horizontal="left"/>
    </xf>
    <xf numFmtId="0" fontId="3" fillId="2" borderId="45" xfId="0" applyFont="1" applyFill="1" applyBorder="1" applyAlignment="1">
      <alignment wrapText="1"/>
    </xf>
    <xf numFmtId="0" fontId="3" fillId="4" borderId="46" xfId="0" applyFont="1" applyFill="1" applyBorder="1"/>
    <xf numFmtId="0" fontId="0" fillId="0" borderId="47" xfId="0" applyBorder="1"/>
    <xf numFmtId="0" fontId="0" fillId="0" borderId="48" xfId="0" applyBorder="1"/>
    <xf numFmtId="0" fontId="3" fillId="4" borderId="47" xfId="0" applyFont="1" applyFill="1" applyBorder="1"/>
    <xf numFmtId="0" fontId="0" fillId="0" borderId="49" xfId="0" applyBorder="1"/>
    <xf numFmtId="0" fontId="2" fillId="9" borderId="50" xfId="0" applyFont="1" applyFill="1" applyBorder="1"/>
    <xf numFmtId="0" fontId="3" fillId="2" borderId="53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55" xfId="0" applyFont="1" applyFill="1" applyBorder="1" applyAlignment="1">
      <alignment horizontal="center" wrapText="1"/>
    </xf>
    <xf numFmtId="0" fontId="3" fillId="2" borderId="56" xfId="0" applyFont="1" applyFill="1" applyBorder="1" applyAlignment="1">
      <alignment horizontal="center" wrapText="1"/>
    </xf>
    <xf numFmtId="0" fontId="3" fillId="2" borderId="57" xfId="0" applyFont="1" applyFill="1" applyBorder="1" applyAlignment="1">
      <alignment wrapText="1"/>
    </xf>
    <xf numFmtId="0" fontId="3" fillId="2" borderId="58" xfId="0" applyFont="1" applyFill="1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2" fillId="6" borderId="53" xfId="0" applyFont="1" applyFill="1" applyBorder="1" applyAlignment="1">
      <alignment horizontal="center" wrapText="1"/>
    </xf>
    <xf numFmtId="0" fontId="2" fillId="6" borderId="54" xfId="0" applyFont="1" applyFill="1" applyBorder="1" applyAlignment="1">
      <alignment horizontal="center" wrapText="1"/>
    </xf>
    <xf numFmtId="0" fontId="0" fillId="0" borderId="59" xfId="0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164" fontId="2" fillId="3" borderId="61" xfId="1" applyNumberFormat="1" applyFont="1" applyFill="1" applyBorder="1" applyAlignment="1">
      <alignment horizontal="center"/>
    </xf>
    <xf numFmtId="164" fontId="0" fillId="0" borderId="51" xfId="1" applyNumberFormat="1" applyFont="1" applyBorder="1" applyAlignment="1">
      <alignment horizontal="center"/>
    </xf>
    <xf numFmtId="0" fontId="2" fillId="6" borderId="55" xfId="0" applyFont="1" applyFill="1" applyBorder="1" applyAlignment="1">
      <alignment horizontal="center" wrapText="1"/>
    </xf>
    <xf numFmtId="0" fontId="2" fillId="6" borderId="56" xfId="0" applyFont="1" applyFill="1" applyBorder="1" applyAlignment="1">
      <alignment horizontal="center" wrapText="1"/>
    </xf>
    <xf numFmtId="0" fontId="2" fillId="3" borderId="63" xfId="0" applyFont="1" applyFill="1" applyBorder="1" applyAlignment="1">
      <alignment horizontal="center"/>
    </xf>
    <xf numFmtId="164" fontId="2" fillId="3" borderId="62" xfId="1" applyNumberFormat="1" applyFont="1" applyFill="1" applyBorder="1" applyAlignment="1">
      <alignment horizontal="center"/>
    </xf>
    <xf numFmtId="0" fontId="2" fillId="5" borderId="57" xfId="0" applyFont="1" applyFill="1" applyBorder="1" applyAlignment="1">
      <alignment wrapText="1"/>
    </xf>
    <xf numFmtId="0" fontId="7" fillId="0" borderId="64" xfId="2" applyFont="1" applyBorder="1" applyAlignment="1">
      <alignment horizontal="left"/>
    </xf>
    <xf numFmtId="0" fontId="7" fillId="0" borderId="64" xfId="2" applyFont="1" applyBorder="1"/>
    <xf numFmtId="0" fontId="2" fillId="3" borderId="44" xfId="0" applyFont="1" applyFill="1" applyBorder="1"/>
    <xf numFmtId="0" fontId="2" fillId="6" borderId="58" xfId="0" applyFont="1" applyFill="1" applyBorder="1" applyAlignment="1">
      <alignment horizontal="center" wrapText="1"/>
    </xf>
    <xf numFmtId="0" fontId="0" fillId="0" borderId="65" xfId="0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3" fillId="7" borderId="10" xfId="0" applyFont="1" applyFill="1" applyBorder="1"/>
    <xf numFmtId="0" fontId="3" fillId="8" borderId="12" xfId="0" applyFont="1" applyFill="1" applyBorder="1"/>
    <xf numFmtId="0" fontId="3" fillId="8" borderId="11" xfId="0" applyFont="1" applyFill="1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15" xfId="0" applyBorder="1"/>
    <xf numFmtId="0" fontId="3" fillId="8" borderId="14" xfId="0" applyFont="1" applyFill="1" applyBorder="1"/>
    <xf numFmtId="0" fontId="3" fillId="8" borderId="13" xfId="0" applyFont="1" applyFill="1" applyBorder="1"/>
    <xf numFmtId="0" fontId="2" fillId="0" borderId="18" xfId="0" applyFont="1" applyBorder="1"/>
    <xf numFmtId="0" fontId="2" fillId="0" borderId="17" xfId="0" applyFont="1" applyBorder="1"/>
    <xf numFmtId="0" fontId="3" fillId="10" borderId="66" xfId="0" applyFont="1" applyFill="1" applyBorder="1"/>
    <xf numFmtId="0" fontId="3" fillId="10" borderId="67" xfId="0" applyFont="1" applyFill="1" applyBorder="1"/>
    <xf numFmtId="0" fontId="3" fillId="11" borderId="66" xfId="0" applyFont="1" applyFill="1" applyBorder="1" applyAlignment="1">
      <alignment horizontal="left"/>
    </xf>
    <xf numFmtId="0" fontId="3" fillId="11" borderId="68" xfId="0" applyFont="1" applyFill="1" applyBorder="1"/>
    <xf numFmtId="0" fontId="3" fillId="11" borderId="66" xfId="0" applyFont="1" applyFill="1" applyBorder="1"/>
    <xf numFmtId="0" fontId="0" fillId="0" borderId="69" xfId="0" applyBorder="1" applyAlignment="1">
      <alignment horizontal="left" indent="1"/>
    </xf>
    <xf numFmtId="0" fontId="0" fillId="0" borderId="70" xfId="0" applyBorder="1"/>
    <xf numFmtId="0" fontId="0" fillId="0" borderId="69" xfId="0" applyBorder="1"/>
    <xf numFmtId="0" fontId="0" fillId="0" borderId="71" xfId="0" applyBorder="1" applyAlignment="1">
      <alignment horizontal="left" indent="1"/>
    </xf>
    <xf numFmtId="0" fontId="0" fillId="0" borderId="72" xfId="0" applyBorder="1"/>
    <xf numFmtId="0" fontId="0" fillId="0" borderId="71" xfId="0" applyBorder="1"/>
    <xf numFmtId="0" fontId="3" fillId="11" borderId="69" xfId="0" applyFont="1" applyFill="1" applyBorder="1" applyAlignment="1">
      <alignment horizontal="left"/>
    </xf>
    <xf numFmtId="0" fontId="3" fillId="11" borderId="70" xfId="0" applyFont="1" applyFill="1" applyBorder="1"/>
    <xf numFmtId="0" fontId="3" fillId="11" borderId="69" xfId="0" applyFont="1" applyFill="1" applyBorder="1"/>
    <xf numFmtId="0" fontId="2" fillId="0" borderId="73" xfId="0" applyFont="1" applyBorder="1" applyAlignment="1">
      <alignment horizontal="left"/>
    </xf>
    <xf numFmtId="0" fontId="2" fillId="0" borderId="74" xfId="0" applyFont="1" applyBorder="1"/>
    <xf numFmtId="0" fontId="2" fillId="0" borderId="73" xfId="0" applyFont="1" applyBorder="1"/>
    <xf numFmtId="0" fontId="2" fillId="12" borderId="1" xfId="0" applyFont="1" applyFill="1" applyBorder="1"/>
    <xf numFmtId="164" fontId="0" fillId="12" borderId="1" xfId="1" applyNumberFormat="1" applyFont="1" applyFill="1" applyBorder="1" applyAlignment="1">
      <alignment horizontal="center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OCTUBRE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RESUM!$B$5:$D$5</c:f>
              <c:numCache>
                <c:formatCode>0.0%</c:formatCode>
                <c:ptCount val="3"/>
                <c:pt idx="0">
                  <c:v>3.7859007832898174E-2</c:v>
                </c:pt>
                <c:pt idx="1">
                  <c:v>0.12859007832898173</c:v>
                </c:pt>
                <c:pt idx="2">
                  <c:v>6.1357702349869453E-2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E">
                <a:solidFill>
                  <a:sysClr val="windowText" lastClr="000000"/>
                </a:solidFill>
              </a:rPr>
              <a:t>ENERO A OCTUBRE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RESUM!$B$12:$B$17</c:f>
              <c:numCache>
                <c:formatCode>0.0%</c:formatCode>
                <c:ptCount val="6"/>
                <c:pt idx="0">
                  <c:v>4.0983606557377051E-3</c:v>
                </c:pt>
                <c:pt idx="1">
                  <c:v>3.8314176245210726E-3</c:v>
                </c:pt>
                <c:pt idx="2">
                  <c:v>3.787878787878788E-3</c:v>
                </c:pt>
                <c:pt idx="3">
                  <c:v>0</c:v>
                </c:pt>
                <c:pt idx="4">
                  <c:v>2.5193798449612403E-2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RESUM!$C$11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RESUM!$C$12:$C$17</c:f>
              <c:numCache>
                <c:formatCode>0.0%</c:formatCode>
                <c:ptCount val="6"/>
                <c:pt idx="0">
                  <c:v>4.0983606557377046E-2</c:v>
                </c:pt>
                <c:pt idx="1">
                  <c:v>3.8314176245210725E-2</c:v>
                </c:pt>
                <c:pt idx="2">
                  <c:v>1.5151515151515152E-2</c:v>
                </c:pt>
                <c:pt idx="3">
                  <c:v>0</c:v>
                </c:pt>
                <c:pt idx="4">
                  <c:v>3.875968992248062E-2</c:v>
                </c:pt>
                <c:pt idx="5">
                  <c:v>6.6350710900473939E-2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RESUM!$D$11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RESUM!$D$12:$D$17</c:f>
              <c:numCache>
                <c:formatCode>0.0%</c:formatCode>
                <c:ptCount val="6"/>
                <c:pt idx="0">
                  <c:v>0.17622950819672131</c:v>
                </c:pt>
                <c:pt idx="1">
                  <c:v>0.13793103448275862</c:v>
                </c:pt>
                <c:pt idx="2">
                  <c:v>9.8484848484848481E-2</c:v>
                </c:pt>
                <c:pt idx="3">
                  <c:v>5.5555555555555552E-2</c:v>
                </c:pt>
                <c:pt idx="4">
                  <c:v>0.12403100775193798</c:v>
                </c:pt>
                <c:pt idx="5">
                  <c:v>0.12322274881516587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RESUM!$E$11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RESUM!$E$12:$E$17</c:f>
              <c:numCache>
                <c:formatCode>0.0%</c:formatCode>
                <c:ptCount val="6"/>
                <c:pt idx="0">
                  <c:v>5.3278688524590161E-2</c:v>
                </c:pt>
                <c:pt idx="1">
                  <c:v>4.2145593869731802E-2</c:v>
                </c:pt>
                <c:pt idx="2">
                  <c:v>0.10606060606060606</c:v>
                </c:pt>
                <c:pt idx="3">
                  <c:v>0.1111111111111111</c:v>
                </c:pt>
                <c:pt idx="4">
                  <c:v>5.8139534883720929E-2</c:v>
                </c:pt>
                <c:pt idx="5">
                  <c:v>3.7914691943127965E-2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 Black" panose="020B0A04020102020204" pitchFamily="34" charset="0"/>
              </a:rPr>
              <a:t>ENERO A OCTUBRE 2024</a:t>
            </a:r>
            <a:endParaRPr lang="es-PE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RESUM!$J$5:$L$5</c:f>
              <c:numCache>
                <c:formatCode>0.0%</c:formatCode>
                <c:ptCount val="3"/>
                <c:pt idx="0">
                  <c:v>4.4398907103825137E-2</c:v>
                </c:pt>
                <c:pt idx="1">
                  <c:v>0.12431693989071038</c:v>
                </c:pt>
                <c:pt idx="2">
                  <c:v>5.0204918032786885E-2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zoomScaleNormal="100" workbookViewId="0">
      <selection activeCell="J12" sqref="J12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24" t="s">
        <v>62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3" t="s">
        <v>5</v>
      </c>
      <c r="B6" s="63" t="s">
        <v>1</v>
      </c>
      <c r="C6" s="33" t="s">
        <v>6</v>
      </c>
      <c r="D6" s="34" t="s">
        <v>13</v>
      </c>
      <c r="E6" s="33" t="s">
        <v>7</v>
      </c>
      <c r="F6" s="34" t="s">
        <v>14</v>
      </c>
      <c r="G6" s="54" t="s">
        <v>8</v>
      </c>
      <c r="H6" s="54" t="s">
        <v>15</v>
      </c>
      <c r="I6" s="33" t="s">
        <v>9</v>
      </c>
      <c r="J6" s="34" t="s">
        <v>16</v>
      </c>
    </row>
    <row r="7" spans="1:16" x14ac:dyDescent="0.25">
      <c r="A7" s="55" t="s">
        <v>2</v>
      </c>
      <c r="B7" s="64">
        <v>816</v>
      </c>
      <c r="C7" s="35">
        <v>14</v>
      </c>
      <c r="D7" s="36">
        <f>C7/B7</f>
        <v>1.7156862745098041E-2</v>
      </c>
      <c r="E7" s="35">
        <v>24</v>
      </c>
      <c r="F7" s="36">
        <f>E7/B7</f>
        <v>2.9411764705882353E-2</v>
      </c>
      <c r="G7" s="5">
        <v>92</v>
      </c>
      <c r="H7" s="11">
        <f>G7/B7</f>
        <v>0.11274509803921569</v>
      </c>
      <c r="I7" s="35">
        <v>62</v>
      </c>
      <c r="J7" s="47">
        <f>I7/B7</f>
        <v>7.5980392156862739E-2</v>
      </c>
    </row>
    <row r="8" spans="1:16" x14ac:dyDescent="0.25">
      <c r="A8" s="56" t="s">
        <v>31</v>
      </c>
      <c r="B8" s="65">
        <v>424</v>
      </c>
      <c r="C8" s="37">
        <v>13</v>
      </c>
      <c r="D8" s="38">
        <f t="shared" ref="D8:D22" si="0">C8/B8</f>
        <v>3.0660377358490566E-2</v>
      </c>
      <c r="E8" s="37">
        <v>17</v>
      </c>
      <c r="F8" s="38">
        <f t="shared" ref="F8:F22" si="1">E8/B8</f>
        <v>4.0094339622641507E-2</v>
      </c>
      <c r="G8" s="6">
        <v>41</v>
      </c>
      <c r="H8" s="12">
        <f t="shared" ref="H8:H22" si="2">G8/B8</f>
        <v>9.6698113207547176E-2</v>
      </c>
      <c r="I8" s="37">
        <v>29</v>
      </c>
      <c r="J8" s="48">
        <f t="shared" ref="J8:J22" si="3">I8/B8</f>
        <v>6.8396226415094338E-2</v>
      </c>
    </row>
    <row r="9" spans="1:16" x14ac:dyDescent="0.25">
      <c r="A9" s="57" t="s">
        <v>35</v>
      </c>
      <c r="B9" s="66">
        <v>264</v>
      </c>
      <c r="C9" s="39">
        <v>1</v>
      </c>
      <c r="D9" s="40">
        <f t="shared" si="0"/>
        <v>3.787878787878788E-3</v>
      </c>
      <c r="E9" s="39">
        <v>4</v>
      </c>
      <c r="F9" s="40">
        <f t="shared" si="1"/>
        <v>1.5151515151515152E-2</v>
      </c>
      <c r="G9" s="7">
        <v>26</v>
      </c>
      <c r="H9" s="13">
        <f t="shared" si="2"/>
        <v>9.8484848484848481E-2</v>
      </c>
      <c r="I9" s="39">
        <v>28</v>
      </c>
      <c r="J9" s="49">
        <f t="shared" si="3"/>
        <v>0.10606060606060606</v>
      </c>
    </row>
    <row r="10" spans="1:16" x14ac:dyDescent="0.25">
      <c r="A10" s="56" t="s">
        <v>36</v>
      </c>
      <c r="B10" s="65">
        <v>36</v>
      </c>
      <c r="C10" s="37"/>
      <c r="D10" s="38">
        <f t="shared" si="0"/>
        <v>0</v>
      </c>
      <c r="E10" s="37"/>
      <c r="F10" s="38">
        <f t="shared" si="1"/>
        <v>0</v>
      </c>
      <c r="G10" s="6">
        <v>2</v>
      </c>
      <c r="H10" s="12">
        <f t="shared" si="2"/>
        <v>5.5555555555555552E-2</v>
      </c>
      <c r="I10" s="37">
        <v>4</v>
      </c>
      <c r="J10" s="48">
        <f t="shared" si="3"/>
        <v>0.1111111111111111</v>
      </c>
    </row>
    <row r="11" spans="1:16" x14ac:dyDescent="0.25">
      <c r="A11" s="57" t="s">
        <v>40</v>
      </c>
      <c r="B11" s="66">
        <v>92</v>
      </c>
      <c r="C11" s="39"/>
      <c r="D11" s="40">
        <f t="shared" si="0"/>
        <v>0</v>
      </c>
      <c r="E11" s="39">
        <v>3</v>
      </c>
      <c r="F11" s="40">
        <f t="shared" si="1"/>
        <v>3.2608695652173912E-2</v>
      </c>
      <c r="G11" s="7">
        <v>23</v>
      </c>
      <c r="H11" s="13">
        <f t="shared" si="2"/>
        <v>0.25</v>
      </c>
      <c r="I11" s="39">
        <v>1</v>
      </c>
      <c r="J11" s="49">
        <f t="shared" si="3"/>
        <v>1.0869565217391304E-2</v>
      </c>
    </row>
    <row r="12" spans="1:16" x14ac:dyDescent="0.25">
      <c r="A12" s="58" t="s">
        <v>3</v>
      </c>
      <c r="B12" s="67">
        <v>244</v>
      </c>
      <c r="C12" s="41">
        <v>1</v>
      </c>
      <c r="D12" s="42">
        <f t="shared" si="0"/>
        <v>4.0983606557377051E-3</v>
      </c>
      <c r="E12" s="41">
        <v>10</v>
      </c>
      <c r="F12" s="42">
        <f t="shared" si="1"/>
        <v>4.0983606557377046E-2</v>
      </c>
      <c r="G12" s="8">
        <v>43</v>
      </c>
      <c r="H12" s="14">
        <f t="shared" si="2"/>
        <v>0.17622950819672131</v>
      </c>
      <c r="I12" s="41">
        <v>13</v>
      </c>
      <c r="J12" s="50">
        <f t="shared" si="3"/>
        <v>5.3278688524590161E-2</v>
      </c>
    </row>
    <row r="13" spans="1:16" x14ac:dyDescent="0.25">
      <c r="A13" s="57" t="s">
        <v>29</v>
      </c>
      <c r="B13" s="66">
        <v>220</v>
      </c>
      <c r="C13" s="39"/>
      <c r="D13" s="40">
        <f t="shared" si="0"/>
        <v>0</v>
      </c>
      <c r="E13" s="39">
        <v>8</v>
      </c>
      <c r="F13" s="40">
        <f t="shared" si="1"/>
        <v>3.6363636363636362E-2</v>
      </c>
      <c r="G13" s="7">
        <v>40</v>
      </c>
      <c r="H13" s="13">
        <f t="shared" si="2"/>
        <v>0.18181818181818182</v>
      </c>
      <c r="I13" s="39">
        <v>11</v>
      </c>
      <c r="J13" s="49">
        <f t="shared" si="3"/>
        <v>0.05</v>
      </c>
    </row>
    <row r="14" spans="1:16" x14ac:dyDescent="0.25">
      <c r="A14" s="56" t="s">
        <v>43</v>
      </c>
      <c r="B14" s="65">
        <v>14</v>
      </c>
      <c r="C14" s="37">
        <v>1</v>
      </c>
      <c r="D14" s="38">
        <f t="shared" si="0"/>
        <v>7.1428571428571425E-2</v>
      </c>
      <c r="E14" s="37">
        <v>1</v>
      </c>
      <c r="F14" s="38">
        <f t="shared" si="1"/>
        <v>7.1428571428571425E-2</v>
      </c>
      <c r="G14" s="6">
        <v>1</v>
      </c>
      <c r="H14" s="12">
        <f t="shared" si="2"/>
        <v>7.1428571428571425E-2</v>
      </c>
      <c r="I14" s="37">
        <v>1</v>
      </c>
      <c r="J14" s="48">
        <f t="shared" si="3"/>
        <v>7.1428571428571425E-2</v>
      </c>
    </row>
    <row r="15" spans="1:16" x14ac:dyDescent="0.25">
      <c r="A15" s="57" t="s">
        <v>45</v>
      </c>
      <c r="B15" s="66">
        <v>5</v>
      </c>
      <c r="C15" s="39"/>
      <c r="D15" s="40">
        <f t="shared" si="0"/>
        <v>0</v>
      </c>
      <c r="E15" s="39"/>
      <c r="F15" s="40">
        <f t="shared" si="1"/>
        <v>0</v>
      </c>
      <c r="G15" s="7">
        <v>1</v>
      </c>
      <c r="H15" s="13">
        <f t="shared" si="2"/>
        <v>0.2</v>
      </c>
      <c r="I15" s="39"/>
      <c r="J15" s="49">
        <f t="shared" si="3"/>
        <v>0</v>
      </c>
    </row>
    <row r="16" spans="1:16" x14ac:dyDescent="0.25">
      <c r="A16" s="56" t="s">
        <v>44</v>
      </c>
      <c r="B16" s="65">
        <v>5</v>
      </c>
      <c r="C16" s="37"/>
      <c r="D16" s="38">
        <f t="shared" si="0"/>
        <v>0</v>
      </c>
      <c r="E16" s="37">
        <v>1</v>
      </c>
      <c r="F16" s="38">
        <f t="shared" si="1"/>
        <v>0.2</v>
      </c>
      <c r="G16" s="6">
        <v>1</v>
      </c>
      <c r="H16" s="12">
        <f t="shared" si="2"/>
        <v>0.2</v>
      </c>
      <c r="I16" s="37">
        <v>1</v>
      </c>
      <c r="J16" s="48">
        <f t="shared" si="3"/>
        <v>0.2</v>
      </c>
    </row>
    <row r="17" spans="1:10" x14ac:dyDescent="0.25">
      <c r="A17" s="55" t="s">
        <v>4</v>
      </c>
      <c r="B17" s="64">
        <v>472</v>
      </c>
      <c r="C17" s="35">
        <v>1</v>
      </c>
      <c r="D17" s="36">
        <f t="shared" si="0"/>
        <v>2.1186440677966102E-3</v>
      </c>
      <c r="E17" s="35">
        <v>24</v>
      </c>
      <c r="F17" s="36">
        <f t="shared" si="1"/>
        <v>5.0847457627118647E-2</v>
      </c>
      <c r="G17" s="5">
        <v>62</v>
      </c>
      <c r="H17" s="11">
        <f t="shared" si="2"/>
        <v>0.13135593220338984</v>
      </c>
      <c r="I17" s="35">
        <v>19</v>
      </c>
      <c r="J17" s="47">
        <f t="shared" si="3"/>
        <v>4.025423728813559E-2</v>
      </c>
    </row>
    <row r="18" spans="1:10" x14ac:dyDescent="0.25">
      <c r="A18" s="56" t="s">
        <v>38</v>
      </c>
      <c r="B18" s="65">
        <v>144</v>
      </c>
      <c r="C18" s="37">
        <v>1</v>
      </c>
      <c r="D18" s="38">
        <f t="shared" si="0"/>
        <v>6.9444444444444441E-3</v>
      </c>
      <c r="E18" s="37">
        <v>6</v>
      </c>
      <c r="F18" s="38">
        <f t="shared" si="1"/>
        <v>4.1666666666666664E-2</v>
      </c>
      <c r="G18" s="6">
        <v>23</v>
      </c>
      <c r="H18" s="12">
        <f t="shared" si="2"/>
        <v>0.15972222222222221</v>
      </c>
      <c r="I18" s="37">
        <v>5</v>
      </c>
      <c r="J18" s="48">
        <f t="shared" si="3"/>
        <v>3.4722222222222224E-2</v>
      </c>
    </row>
    <row r="19" spans="1:10" x14ac:dyDescent="0.25">
      <c r="A19" s="57" t="s">
        <v>39</v>
      </c>
      <c r="B19" s="66">
        <v>211</v>
      </c>
      <c r="C19" s="39"/>
      <c r="D19" s="40">
        <f t="shared" si="0"/>
        <v>0</v>
      </c>
      <c r="E19" s="39">
        <v>14</v>
      </c>
      <c r="F19" s="40">
        <f t="shared" si="1"/>
        <v>6.6350710900473939E-2</v>
      </c>
      <c r="G19" s="7">
        <v>26</v>
      </c>
      <c r="H19" s="13">
        <f t="shared" si="2"/>
        <v>0.12322274881516587</v>
      </c>
      <c r="I19" s="39">
        <v>8</v>
      </c>
      <c r="J19" s="49">
        <f t="shared" si="3"/>
        <v>3.7914691943127965E-2</v>
      </c>
    </row>
    <row r="20" spans="1:10" x14ac:dyDescent="0.25">
      <c r="A20" s="56" t="s">
        <v>42</v>
      </c>
      <c r="B20" s="65">
        <v>51</v>
      </c>
      <c r="C20" s="37"/>
      <c r="D20" s="38">
        <f t="shared" si="0"/>
        <v>0</v>
      </c>
      <c r="E20" s="37">
        <v>1</v>
      </c>
      <c r="F20" s="38">
        <f t="shared" si="1"/>
        <v>1.9607843137254902E-2</v>
      </c>
      <c r="G20" s="6">
        <v>6</v>
      </c>
      <c r="H20" s="12">
        <f t="shared" si="2"/>
        <v>0.11764705882352941</v>
      </c>
      <c r="I20" s="37">
        <v>3</v>
      </c>
      <c r="J20" s="48">
        <f t="shared" si="3"/>
        <v>5.8823529411764705E-2</v>
      </c>
    </row>
    <row r="21" spans="1:10" x14ac:dyDescent="0.25">
      <c r="A21" s="59" t="s">
        <v>41</v>
      </c>
      <c r="B21" s="68">
        <v>66</v>
      </c>
      <c r="C21" s="43"/>
      <c r="D21" s="44">
        <f t="shared" si="0"/>
        <v>0</v>
      </c>
      <c r="E21" s="43">
        <v>3</v>
      </c>
      <c r="F21" s="44">
        <f t="shared" si="1"/>
        <v>4.5454545454545456E-2</v>
      </c>
      <c r="G21" s="26">
        <v>7</v>
      </c>
      <c r="H21" s="25">
        <f t="shared" si="2"/>
        <v>0.10606060606060606</v>
      </c>
      <c r="I21" s="43">
        <v>3</v>
      </c>
      <c r="J21" s="51">
        <f t="shared" si="3"/>
        <v>4.5454545454545456E-2</v>
      </c>
    </row>
    <row r="22" spans="1:10" ht="15.75" thickBot="1" x14ac:dyDescent="0.3">
      <c r="A22" s="62" t="s">
        <v>47</v>
      </c>
      <c r="B22" s="69">
        <v>1532</v>
      </c>
      <c r="C22" s="45">
        <v>16</v>
      </c>
      <c r="D22" s="46">
        <f t="shared" si="0"/>
        <v>1.0443864229765013E-2</v>
      </c>
      <c r="E22" s="45">
        <v>58</v>
      </c>
      <c r="F22" s="46">
        <f t="shared" si="1"/>
        <v>3.7859007832898174E-2</v>
      </c>
      <c r="G22" s="60">
        <v>197</v>
      </c>
      <c r="H22" s="61">
        <f t="shared" si="2"/>
        <v>0.12859007832898173</v>
      </c>
      <c r="I22" s="45">
        <v>94</v>
      </c>
      <c r="J22" s="52">
        <f t="shared" si="3"/>
        <v>6.1357702349869453E-2</v>
      </c>
    </row>
    <row r="23" spans="1:10" x14ac:dyDescent="0.25">
      <c r="A23" s="3" t="s">
        <v>12</v>
      </c>
    </row>
    <row r="26" spans="1:10" ht="15.75" thickBot="1" x14ac:dyDescent="0.3"/>
    <row r="27" spans="1:10" ht="45" x14ac:dyDescent="0.25">
      <c r="A27" s="88" t="s">
        <v>19</v>
      </c>
      <c r="B27" s="92" t="s">
        <v>1</v>
      </c>
      <c r="C27" s="77" t="s">
        <v>6</v>
      </c>
      <c r="D27" s="78" t="s">
        <v>13</v>
      </c>
      <c r="E27" s="85" t="s">
        <v>7</v>
      </c>
      <c r="F27" s="84" t="s">
        <v>14</v>
      </c>
      <c r="G27" s="77" t="s">
        <v>8</v>
      </c>
      <c r="H27" s="78" t="s">
        <v>15</v>
      </c>
      <c r="I27" s="85" t="s">
        <v>9</v>
      </c>
      <c r="J27" s="78" t="s">
        <v>16</v>
      </c>
    </row>
    <row r="28" spans="1:10" ht="15.75" x14ac:dyDescent="0.25">
      <c r="A28" s="89" t="s">
        <v>21</v>
      </c>
      <c r="B28" s="93">
        <f>B12</f>
        <v>244</v>
      </c>
      <c r="C28" s="79">
        <f>C12</f>
        <v>1</v>
      </c>
      <c r="D28" s="80">
        <f>C28/B28</f>
        <v>4.0983606557377051E-3</v>
      </c>
      <c r="E28" s="76">
        <f>E12</f>
        <v>10</v>
      </c>
      <c r="F28" s="83">
        <f>E28/B28</f>
        <v>4.0983606557377046E-2</v>
      </c>
      <c r="G28" s="79">
        <f>G12</f>
        <v>43</v>
      </c>
      <c r="H28" s="80">
        <f>G28/B28</f>
        <v>0.17622950819672131</v>
      </c>
      <c r="I28" s="76">
        <f>I12</f>
        <v>13</v>
      </c>
      <c r="J28" s="80">
        <f>I28/B28</f>
        <v>5.3278688524590161E-2</v>
      </c>
    </row>
    <row r="29" spans="1:10" ht="15.75" x14ac:dyDescent="0.25">
      <c r="A29" s="90" t="s">
        <v>22</v>
      </c>
      <c r="B29" s="93">
        <f>B18+B20+B21</f>
        <v>261</v>
      </c>
      <c r="C29" s="79">
        <f>C18+C20+C21</f>
        <v>1</v>
      </c>
      <c r="D29" s="80">
        <f>C29/B29</f>
        <v>3.8314176245210726E-3</v>
      </c>
      <c r="E29" s="76">
        <f>E18+E20+E21</f>
        <v>10</v>
      </c>
      <c r="F29" s="83">
        <f>E29/B29</f>
        <v>3.8314176245210725E-2</v>
      </c>
      <c r="G29" s="79">
        <f>G18+G20+G21</f>
        <v>36</v>
      </c>
      <c r="H29" s="80">
        <f>G29/B29</f>
        <v>0.13793103448275862</v>
      </c>
      <c r="I29" s="76">
        <f>I18+I20+I21</f>
        <v>11</v>
      </c>
      <c r="J29" s="80">
        <f>I29/B29</f>
        <v>4.2145593869731802E-2</v>
      </c>
    </row>
    <row r="30" spans="1:10" ht="15.75" x14ac:dyDescent="0.25">
      <c r="A30" s="89" t="s">
        <v>23</v>
      </c>
      <c r="B30" s="93">
        <f>B9</f>
        <v>264</v>
      </c>
      <c r="C30" s="79">
        <f>C9</f>
        <v>1</v>
      </c>
      <c r="D30" s="80">
        <f>C30/B30</f>
        <v>3.787878787878788E-3</v>
      </c>
      <c r="E30" s="76">
        <f>E9</f>
        <v>4</v>
      </c>
      <c r="F30" s="83">
        <f>E30/B30</f>
        <v>1.5151515151515152E-2</v>
      </c>
      <c r="G30" s="79">
        <f>G9</f>
        <v>26</v>
      </c>
      <c r="H30" s="80">
        <f>G30/B30</f>
        <v>9.8484848484848481E-2</v>
      </c>
      <c r="I30" s="76">
        <f>I9</f>
        <v>28</v>
      </c>
      <c r="J30" s="80">
        <f>I30/B30</f>
        <v>0.10606060606060606</v>
      </c>
    </row>
    <row r="31" spans="1:10" ht="15.75" x14ac:dyDescent="0.25">
      <c r="A31" s="89" t="s">
        <v>24</v>
      </c>
      <c r="B31" s="93">
        <f>B10</f>
        <v>36</v>
      </c>
      <c r="C31" s="79">
        <f>C10</f>
        <v>0</v>
      </c>
      <c r="D31" s="80">
        <f>C31/B31</f>
        <v>0</v>
      </c>
      <c r="E31" s="76">
        <f>E10</f>
        <v>0</v>
      </c>
      <c r="F31" s="83">
        <f>E31/B31</f>
        <v>0</v>
      </c>
      <c r="G31" s="79">
        <f>G10</f>
        <v>2</v>
      </c>
      <c r="H31" s="80">
        <f>G31/B31</f>
        <v>5.5555555555555552E-2</v>
      </c>
      <c r="I31" s="76">
        <f>I10</f>
        <v>4</v>
      </c>
      <c r="J31" s="80">
        <f>I31/B31</f>
        <v>0.1111111111111111</v>
      </c>
    </row>
    <row r="32" spans="1:10" ht="15.75" x14ac:dyDescent="0.25">
      <c r="A32" s="90" t="s">
        <v>20</v>
      </c>
      <c r="B32" s="93">
        <f>B8+B11</f>
        <v>516</v>
      </c>
      <c r="C32" s="79">
        <f t="shared" ref="C32:I32" si="4">C8+C11</f>
        <v>13</v>
      </c>
      <c r="D32" s="80">
        <f t="shared" ref="D32:D34" si="5">C32/B32</f>
        <v>2.5193798449612403E-2</v>
      </c>
      <c r="E32" s="76">
        <f t="shared" si="4"/>
        <v>20</v>
      </c>
      <c r="F32" s="83">
        <f t="shared" ref="F32:F34" si="6">E32/B32</f>
        <v>3.875968992248062E-2</v>
      </c>
      <c r="G32" s="79">
        <f t="shared" si="4"/>
        <v>64</v>
      </c>
      <c r="H32" s="80">
        <f t="shared" ref="H32:H34" si="7">G32/B32</f>
        <v>0.12403100775193798</v>
      </c>
      <c r="I32" s="76">
        <f t="shared" si="4"/>
        <v>30</v>
      </c>
      <c r="J32" s="80">
        <f t="shared" ref="J32:J34" si="8">I32/B32</f>
        <v>5.8139534883720929E-2</v>
      </c>
    </row>
    <row r="33" spans="1:10" ht="15.75" x14ac:dyDescent="0.25">
      <c r="A33" s="89" t="s">
        <v>25</v>
      </c>
      <c r="B33" s="93">
        <f>B19</f>
        <v>211</v>
      </c>
      <c r="C33" s="79">
        <f>C19</f>
        <v>0</v>
      </c>
      <c r="D33" s="80">
        <f t="shared" si="5"/>
        <v>0</v>
      </c>
      <c r="E33" s="76">
        <f>E19</f>
        <v>14</v>
      </c>
      <c r="F33" s="83">
        <f t="shared" si="6"/>
        <v>6.6350710900473939E-2</v>
      </c>
      <c r="G33" s="79">
        <f>G19</f>
        <v>26</v>
      </c>
      <c r="H33" s="80">
        <f t="shared" si="7"/>
        <v>0.12322274881516587</v>
      </c>
      <c r="I33" s="76">
        <f>I19</f>
        <v>8</v>
      </c>
      <c r="J33" s="80">
        <f t="shared" si="8"/>
        <v>3.7914691943127965E-2</v>
      </c>
    </row>
    <row r="34" spans="1:10" ht="15.75" thickBot="1" x14ac:dyDescent="0.3">
      <c r="A34" s="91" t="s">
        <v>26</v>
      </c>
      <c r="B34" s="94">
        <f>SUM(B28:B33)</f>
        <v>1532</v>
      </c>
      <c r="C34" s="81">
        <f>SUM(C28:C33)</f>
        <v>16</v>
      </c>
      <c r="D34" s="82">
        <f t="shared" si="5"/>
        <v>1.0443864229765013E-2</v>
      </c>
      <c r="E34" s="86">
        <f>SUM(E28:E33)</f>
        <v>58</v>
      </c>
      <c r="F34" s="87">
        <f t="shared" si="6"/>
        <v>3.7859007832898174E-2</v>
      </c>
      <c r="G34" s="81">
        <f>SUM(G28:G33)</f>
        <v>197</v>
      </c>
      <c r="H34" s="82">
        <f t="shared" si="7"/>
        <v>0.12859007832898173</v>
      </c>
      <c r="I34" s="86">
        <f>SUM(I28:I33)</f>
        <v>94</v>
      </c>
      <c r="J34" s="82">
        <f t="shared" si="8"/>
        <v>6.1357702349869453E-2</v>
      </c>
    </row>
    <row r="35" spans="1:10" x14ac:dyDescent="0.25">
      <c r="A35" s="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abSelected="1" zoomScaleNormal="100" workbookViewId="0">
      <selection activeCell="L14" sqref="L14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24" t="s">
        <v>62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4" t="s">
        <v>5</v>
      </c>
      <c r="B6" s="75" t="s">
        <v>1</v>
      </c>
      <c r="C6" s="70" t="s">
        <v>6</v>
      </c>
      <c r="D6" s="71" t="s">
        <v>13</v>
      </c>
      <c r="E6" s="70" t="s">
        <v>7</v>
      </c>
      <c r="F6" s="71" t="s">
        <v>14</v>
      </c>
      <c r="G6" s="73" t="s">
        <v>8</v>
      </c>
      <c r="H6" s="72" t="s">
        <v>15</v>
      </c>
      <c r="I6" s="70" t="s">
        <v>9</v>
      </c>
      <c r="J6" s="71" t="s">
        <v>16</v>
      </c>
    </row>
    <row r="7" spans="1:13" x14ac:dyDescent="0.25">
      <c r="A7" s="55" t="s">
        <v>2</v>
      </c>
      <c r="B7" s="64">
        <v>1588</v>
      </c>
      <c r="C7" s="35">
        <v>35</v>
      </c>
      <c r="D7" s="36">
        <f>C7/B7</f>
        <v>2.2040302267002519E-2</v>
      </c>
      <c r="E7" s="35">
        <v>57</v>
      </c>
      <c r="F7" s="36">
        <f>E7/B7</f>
        <v>3.5894206549118388E-2</v>
      </c>
      <c r="G7" s="5">
        <v>165</v>
      </c>
      <c r="H7" s="11">
        <f>G7/B7</f>
        <v>0.10390428211586902</v>
      </c>
      <c r="I7" s="35">
        <v>96</v>
      </c>
      <c r="J7" s="47">
        <f>I7/B7</f>
        <v>6.0453400503778336E-2</v>
      </c>
    </row>
    <row r="8" spans="1:13" x14ac:dyDescent="0.25">
      <c r="A8" s="56" t="s">
        <v>31</v>
      </c>
      <c r="B8" s="65">
        <v>849</v>
      </c>
      <c r="C8" s="37">
        <v>32</v>
      </c>
      <c r="D8" s="38">
        <f t="shared" ref="D8:D22" si="0">C8/B8</f>
        <v>3.7691401648998819E-2</v>
      </c>
      <c r="E8" s="37">
        <v>24</v>
      </c>
      <c r="F8" s="38">
        <f t="shared" ref="F8:F22" si="1">E8/B8</f>
        <v>2.8268551236749116E-2</v>
      </c>
      <c r="G8" s="6">
        <v>73</v>
      </c>
      <c r="H8" s="12">
        <f t="shared" ref="H8:H22" si="2">G8/B8</f>
        <v>8.5983510011778563E-2</v>
      </c>
      <c r="I8" s="37">
        <v>38</v>
      </c>
      <c r="J8" s="48">
        <f t="shared" ref="J8:J22" si="3">I8/B8</f>
        <v>4.47585394581861E-2</v>
      </c>
    </row>
    <row r="9" spans="1:13" x14ac:dyDescent="0.25">
      <c r="A9" s="57" t="s">
        <v>35</v>
      </c>
      <c r="B9" s="66">
        <v>466</v>
      </c>
      <c r="C9" s="39">
        <v>2</v>
      </c>
      <c r="D9" s="40">
        <f t="shared" si="0"/>
        <v>4.2918454935622317E-3</v>
      </c>
      <c r="E9" s="39">
        <v>19</v>
      </c>
      <c r="F9" s="40">
        <f t="shared" si="1"/>
        <v>4.07725321888412E-2</v>
      </c>
      <c r="G9" s="7">
        <v>49</v>
      </c>
      <c r="H9" s="13">
        <f t="shared" si="2"/>
        <v>0.10515021459227468</v>
      </c>
      <c r="I9" s="39">
        <v>47</v>
      </c>
      <c r="J9" s="49">
        <f t="shared" si="3"/>
        <v>0.10085836909871244</v>
      </c>
    </row>
    <row r="10" spans="1:13" x14ac:dyDescent="0.25">
      <c r="A10" s="56" t="s">
        <v>36</v>
      </c>
      <c r="B10" s="65">
        <v>73</v>
      </c>
      <c r="C10" s="37"/>
      <c r="D10" s="38">
        <f t="shared" si="0"/>
        <v>0</v>
      </c>
      <c r="E10" s="37">
        <v>1</v>
      </c>
      <c r="F10" s="38">
        <f t="shared" si="1"/>
        <v>1.3698630136986301E-2</v>
      </c>
      <c r="G10" s="6">
        <v>4</v>
      </c>
      <c r="H10" s="12">
        <f t="shared" si="2"/>
        <v>5.4794520547945202E-2</v>
      </c>
      <c r="I10" s="37">
        <v>6</v>
      </c>
      <c r="J10" s="48">
        <f t="shared" si="3"/>
        <v>8.2191780821917804E-2</v>
      </c>
    </row>
    <row r="11" spans="1:13" x14ac:dyDescent="0.25">
      <c r="A11" s="57" t="s">
        <v>40</v>
      </c>
      <c r="B11" s="66">
        <v>200</v>
      </c>
      <c r="C11" s="39">
        <v>1</v>
      </c>
      <c r="D11" s="40">
        <f t="shared" si="0"/>
        <v>5.0000000000000001E-3</v>
      </c>
      <c r="E11" s="39">
        <v>13</v>
      </c>
      <c r="F11" s="40">
        <f t="shared" si="1"/>
        <v>6.5000000000000002E-2</v>
      </c>
      <c r="G11" s="7">
        <v>39</v>
      </c>
      <c r="H11" s="13">
        <f t="shared" si="2"/>
        <v>0.19500000000000001</v>
      </c>
      <c r="I11" s="39">
        <v>5</v>
      </c>
      <c r="J11" s="49">
        <f t="shared" si="3"/>
        <v>2.5000000000000001E-2</v>
      </c>
    </row>
    <row r="12" spans="1:13" x14ac:dyDescent="0.25">
      <c r="A12" s="58" t="s">
        <v>3</v>
      </c>
      <c r="B12" s="67">
        <v>483</v>
      </c>
      <c r="C12" s="41">
        <v>3</v>
      </c>
      <c r="D12" s="42">
        <f t="shared" si="0"/>
        <v>6.2111801242236021E-3</v>
      </c>
      <c r="E12" s="41">
        <v>28</v>
      </c>
      <c r="F12" s="42">
        <f t="shared" si="1"/>
        <v>5.7971014492753624E-2</v>
      </c>
      <c r="G12" s="8">
        <v>85</v>
      </c>
      <c r="H12" s="14">
        <f t="shared" si="2"/>
        <v>0.17598343685300208</v>
      </c>
      <c r="I12" s="41">
        <v>19</v>
      </c>
      <c r="J12" s="50">
        <f t="shared" si="3"/>
        <v>3.9337474120082816E-2</v>
      </c>
    </row>
    <row r="13" spans="1:13" x14ac:dyDescent="0.25">
      <c r="A13" s="57" t="s">
        <v>29</v>
      </c>
      <c r="B13" s="66">
        <v>424</v>
      </c>
      <c r="C13" s="39">
        <v>2</v>
      </c>
      <c r="D13" s="40">
        <f t="shared" si="0"/>
        <v>4.7169811320754715E-3</v>
      </c>
      <c r="E13" s="39">
        <v>24</v>
      </c>
      <c r="F13" s="40">
        <f t="shared" si="1"/>
        <v>5.6603773584905662E-2</v>
      </c>
      <c r="G13" s="7">
        <v>75</v>
      </c>
      <c r="H13" s="13">
        <f t="shared" si="2"/>
        <v>0.17688679245283018</v>
      </c>
      <c r="I13" s="39">
        <v>17</v>
      </c>
      <c r="J13" s="49">
        <f t="shared" si="3"/>
        <v>4.0094339622641507E-2</v>
      </c>
    </row>
    <row r="14" spans="1:13" x14ac:dyDescent="0.25">
      <c r="A14" s="56" t="s">
        <v>43</v>
      </c>
      <c r="B14" s="65">
        <v>38</v>
      </c>
      <c r="C14" s="37">
        <v>1</v>
      </c>
      <c r="D14" s="38">
        <f t="shared" si="0"/>
        <v>2.6315789473684209E-2</v>
      </c>
      <c r="E14" s="37">
        <v>3</v>
      </c>
      <c r="F14" s="38">
        <f t="shared" si="1"/>
        <v>7.8947368421052627E-2</v>
      </c>
      <c r="G14" s="6">
        <v>8</v>
      </c>
      <c r="H14" s="12">
        <f t="shared" si="2"/>
        <v>0.21052631578947367</v>
      </c>
      <c r="I14" s="37">
        <v>1</v>
      </c>
      <c r="J14" s="48">
        <f t="shared" si="3"/>
        <v>2.6315789473684209E-2</v>
      </c>
    </row>
    <row r="15" spans="1:13" x14ac:dyDescent="0.25">
      <c r="A15" s="57" t="s">
        <v>45</v>
      </c>
      <c r="B15" s="66">
        <v>9</v>
      </c>
      <c r="C15" s="39"/>
      <c r="D15" s="40">
        <f t="shared" si="0"/>
        <v>0</v>
      </c>
      <c r="E15" s="39"/>
      <c r="F15" s="40">
        <f t="shared" si="1"/>
        <v>0</v>
      </c>
      <c r="G15" s="7">
        <v>1</v>
      </c>
      <c r="H15" s="13">
        <f t="shared" si="2"/>
        <v>0.1111111111111111</v>
      </c>
      <c r="I15" s="39"/>
      <c r="J15" s="49">
        <f t="shared" si="3"/>
        <v>0</v>
      </c>
    </row>
    <row r="16" spans="1:13" x14ac:dyDescent="0.25">
      <c r="A16" s="56" t="s">
        <v>44</v>
      </c>
      <c r="B16" s="65">
        <v>12</v>
      </c>
      <c r="C16" s="37"/>
      <c r="D16" s="38">
        <f t="shared" si="0"/>
        <v>0</v>
      </c>
      <c r="E16" s="37">
        <v>1</v>
      </c>
      <c r="F16" s="38">
        <f t="shared" si="1"/>
        <v>8.3333333333333329E-2</v>
      </c>
      <c r="G16" s="6">
        <v>1</v>
      </c>
      <c r="H16" s="12">
        <f t="shared" si="2"/>
        <v>8.3333333333333329E-2</v>
      </c>
      <c r="I16" s="37">
        <v>1</v>
      </c>
      <c r="J16" s="48">
        <f t="shared" si="3"/>
        <v>8.3333333333333329E-2</v>
      </c>
    </row>
    <row r="17" spans="1:10" x14ac:dyDescent="0.25">
      <c r="A17" s="55" t="s">
        <v>4</v>
      </c>
      <c r="B17" s="64">
        <v>857</v>
      </c>
      <c r="C17" s="35">
        <v>4</v>
      </c>
      <c r="D17" s="36">
        <f t="shared" si="0"/>
        <v>4.6674445740956822E-3</v>
      </c>
      <c r="E17" s="35">
        <v>45</v>
      </c>
      <c r="F17" s="36">
        <f t="shared" si="1"/>
        <v>5.2508751458576426E-2</v>
      </c>
      <c r="G17" s="5">
        <v>114</v>
      </c>
      <c r="H17" s="11">
        <f t="shared" si="2"/>
        <v>0.13302217036172695</v>
      </c>
      <c r="I17" s="35">
        <v>32</v>
      </c>
      <c r="J17" s="47">
        <f t="shared" si="3"/>
        <v>3.7339556592765458E-2</v>
      </c>
    </row>
    <row r="18" spans="1:10" x14ac:dyDescent="0.25">
      <c r="A18" s="56" t="s">
        <v>38</v>
      </c>
      <c r="B18" s="65">
        <v>274</v>
      </c>
      <c r="C18" s="37">
        <v>1</v>
      </c>
      <c r="D18" s="38">
        <f t="shared" si="0"/>
        <v>3.6496350364963502E-3</v>
      </c>
      <c r="E18" s="37">
        <v>16</v>
      </c>
      <c r="F18" s="38">
        <f t="shared" si="1"/>
        <v>5.8394160583941604E-2</v>
      </c>
      <c r="G18" s="6">
        <v>39</v>
      </c>
      <c r="H18" s="12">
        <f t="shared" si="2"/>
        <v>0.14233576642335766</v>
      </c>
      <c r="I18" s="37">
        <v>10</v>
      </c>
      <c r="J18" s="48">
        <f t="shared" si="3"/>
        <v>3.6496350364963501E-2</v>
      </c>
    </row>
    <row r="19" spans="1:10" x14ac:dyDescent="0.25">
      <c r="A19" s="57" t="s">
        <v>39</v>
      </c>
      <c r="B19" s="66">
        <v>369</v>
      </c>
      <c r="C19" s="39">
        <v>1</v>
      </c>
      <c r="D19" s="40">
        <f t="shared" si="0"/>
        <v>2.7100271002710027E-3</v>
      </c>
      <c r="E19" s="39">
        <v>23</v>
      </c>
      <c r="F19" s="40">
        <f t="shared" si="1"/>
        <v>6.2330623306233061E-2</v>
      </c>
      <c r="G19" s="7">
        <v>52</v>
      </c>
      <c r="H19" s="13">
        <f t="shared" si="2"/>
        <v>0.14092140921409213</v>
      </c>
      <c r="I19" s="39">
        <v>11</v>
      </c>
      <c r="J19" s="49">
        <f t="shared" si="3"/>
        <v>2.9810298102981029E-2</v>
      </c>
    </row>
    <row r="20" spans="1:10" x14ac:dyDescent="0.25">
      <c r="A20" s="56" t="s">
        <v>42</v>
      </c>
      <c r="B20" s="65">
        <v>88</v>
      </c>
      <c r="C20" s="37">
        <v>1</v>
      </c>
      <c r="D20" s="38">
        <f t="shared" si="0"/>
        <v>1.1363636363636364E-2</v>
      </c>
      <c r="E20" s="37">
        <v>1</v>
      </c>
      <c r="F20" s="38">
        <f t="shared" si="1"/>
        <v>1.1363636363636364E-2</v>
      </c>
      <c r="G20" s="6">
        <v>11</v>
      </c>
      <c r="H20" s="12">
        <f t="shared" si="2"/>
        <v>0.125</v>
      </c>
      <c r="I20" s="37">
        <v>4</v>
      </c>
      <c r="J20" s="48">
        <f t="shared" si="3"/>
        <v>4.5454545454545456E-2</v>
      </c>
    </row>
    <row r="21" spans="1:10" x14ac:dyDescent="0.25">
      <c r="A21" s="57" t="s">
        <v>41</v>
      </c>
      <c r="B21" s="68">
        <v>126</v>
      </c>
      <c r="C21" s="43">
        <v>1</v>
      </c>
      <c r="D21" s="44">
        <f t="shared" si="0"/>
        <v>7.9365079365079361E-3</v>
      </c>
      <c r="E21" s="43">
        <v>5</v>
      </c>
      <c r="F21" s="44">
        <f t="shared" si="1"/>
        <v>3.968253968253968E-2</v>
      </c>
      <c r="G21" s="26">
        <v>12</v>
      </c>
      <c r="H21" s="25">
        <f t="shared" si="2"/>
        <v>9.5238095238095233E-2</v>
      </c>
      <c r="I21" s="43">
        <v>7</v>
      </c>
      <c r="J21" s="51">
        <f t="shared" si="3"/>
        <v>5.5555555555555552E-2</v>
      </c>
    </row>
    <row r="22" spans="1:10" ht="15.75" thickBot="1" x14ac:dyDescent="0.3">
      <c r="A22" s="62" t="s">
        <v>47</v>
      </c>
      <c r="B22" s="69">
        <v>2928</v>
      </c>
      <c r="C22" s="45">
        <v>42</v>
      </c>
      <c r="D22" s="46">
        <f t="shared" si="0"/>
        <v>1.4344262295081968E-2</v>
      </c>
      <c r="E22" s="45">
        <v>130</v>
      </c>
      <c r="F22" s="46">
        <f t="shared" si="1"/>
        <v>4.4398907103825137E-2</v>
      </c>
      <c r="G22" s="60">
        <v>364</v>
      </c>
      <c r="H22" s="61">
        <f t="shared" si="2"/>
        <v>0.12431693989071038</v>
      </c>
      <c r="I22" s="45">
        <v>147</v>
      </c>
      <c r="J22" s="52">
        <f t="shared" si="3"/>
        <v>5.0204918032786885E-2</v>
      </c>
    </row>
    <row r="23" spans="1:10" x14ac:dyDescent="0.25">
      <c r="A23" s="16" t="s">
        <v>18</v>
      </c>
    </row>
    <row r="27" spans="1:10" ht="45" x14ac:dyDescent="0.25">
      <c r="A27" s="17" t="s">
        <v>19</v>
      </c>
      <c r="B27" s="18" t="s">
        <v>1</v>
      </c>
      <c r="C27" s="18" t="s">
        <v>6</v>
      </c>
      <c r="D27" s="18" t="s">
        <v>13</v>
      </c>
      <c r="E27" s="18" t="s">
        <v>7</v>
      </c>
      <c r="F27" s="18" t="s">
        <v>14</v>
      </c>
      <c r="G27" s="18" t="s">
        <v>8</v>
      </c>
      <c r="H27" s="18" t="s">
        <v>15</v>
      </c>
      <c r="I27" s="18" t="s">
        <v>9</v>
      </c>
      <c r="J27" s="18" t="s">
        <v>16</v>
      </c>
    </row>
    <row r="28" spans="1:10" ht="15.75" x14ac:dyDescent="0.25">
      <c r="A28" s="20" t="s">
        <v>21</v>
      </c>
      <c r="B28" s="4">
        <f>B12</f>
        <v>483</v>
      </c>
      <c r="C28" s="4">
        <f>C12</f>
        <v>3</v>
      </c>
      <c r="D28" s="15">
        <f>C28/B28</f>
        <v>6.2111801242236021E-3</v>
      </c>
      <c r="E28" s="4">
        <f>E12</f>
        <v>28</v>
      </c>
      <c r="F28" s="15">
        <f>E28/B28</f>
        <v>5.7971014492753624E-2</v>
      </c>
      <c r="G28" s="4">
        <f>G12</f>
        <v>85</v>
      </c>
      <c r="H28" s="15">
        <f>G28/B28</f>
        <v>0.17598343685300208</v>
      </c>
      <c r="I28" s="4">
        <f>I12</f>
        <v>19</v>
      </c>
      <c r="J28" s="15">
        <f>I28/B28</f>
        <v>3.9337474120082816E-2</v>
      </c>
    </row>
    <row r="29" spans="1:10" ht="15.75" x14ac:dyDescent="0.25">
      <c r="A29" s="19" t="s">
        <v>22</v>
      </c>
      <c r="B29" s="4">
        <f>B18+B20+B21</f>
        <v>488</v>
      </c>
      <c r="C29" s="4">
        <f>C18+C20+C21</f>
        <v>3</v>
      </c>
      <c r="D29" s="15">
        <f>C29/B29</f>
        <v>6.1475409836065573E-3</v>
      </c>
      <c r="E29" s="4">
        <f>E18+E20+E21</f>
        <v>22</v>
      </c>
      <c r="F29" s="15">
        <f>E29/B29</f>
        <v>4.5081967213114756E-2</v>
      </c>
      <c r="G29" s="4">
        <f>G18+G20+G21</f>
        <v>62</v>
      </c>
      <c r="H29" s="15">
        <f>G29/B29</f>
        <v>0.12704918032786885</v>
      </c>
      <c r="I29" s="4">
        <f>I18+I20+I21</f>
        <v>21</v>
      </c>
      <c r="J29" s="15">
        <f>I29/B29</f>
        <v>4.3032786885245901E-2</v>
      </c>
    </row>
    <row r="30" spans="1:10" ht="15.75" x14ac:dyDescent="0.25">
      <c r="A30" s="20" t="s">
        <v>23</v>
      </c>
      <c r="B30" s="4">
        <f>B9</f>
        <v>466</v>
      </c>
      <c r="C30" s="4">
        <f>C9</f>
        <v>2</v>
      </c>
      <c r="D30" s="15">
        <f>C30/B30</f>
        <v>4.2918454935622317E-3</v>
      </c>
      <c r="E30" s="4">
        <f>E9</f>
        <v>19</v>
      </c>
      <c r="F30" s="15">
        <f>E30/B30</f>
        <v>4.07725321888412E-2</v>
      </c>
      <c r="G30" s="4">
        <f>G9</f>
        <v>49</v>
      </c>
      <c r="H30" s="15">
        <f>G30/B30</f>
        <v>0.10515021459227468</v>
      </c>
      <c r="I30" s="4">
        <f>I9</f>
        <v>47</v>
      </c>
      <c r="J30" s="15">
        <f>I30/B30</f>
        <v>0.10085836909871244</v>
      </c>
    </row>
    <row r="31" spans="1:10" ht="15.75" x14ac:dyDescent="0.25">
      <c r="A31" s="20" t="s">
        <v>24</v>
      </c>
      <c r="B31" s="4">
        <f>B10</f>
        <v>73</v>
      </c>
      <c r="C31" s="4">
        <f>C10</f>
        <v>0</v>
      </c>
      <c r="D31" s="15">
        <f>C31/B31</f>
        <v>0</v>
      </c>
      <c r="E31" s="4">
        <f>E10</f>
        <v>1</v>
      </c>
      <c r="F31" s="15">
        <f>E31/B31</f>
        <v>1.3698630136986301E-2</v>
      </c>
      <c r="G31" s="4">
        <f>G10</f>
        <v>4</v>
      </c>
      <c r="H31" s="15">
        <f>G31/B31</f>
        <v>5.4794520547945202E-2</v>
      </c>
      <c r="I31" s="4">
        <f>I10</f>
        <v>6</v>
      </c>
      <c r="J31" s="15">
        <f>I31/B31</f>
        <v>8.2191780821917804E-2</v>
      </c>
    </row>
    <row r="32" spans="1:10" ht="15.75" x14ac:dyDescent="0.25">
      <c r="A32" s="19" t="s">
        <v>20</v>
      </c>
      <c r="B32" s="4">
        <f>B8+B11</f>
        <v>1049</v>
      </c>
      <c r="C32" s="4">
        <f t="shared" ref="C32:I32" si="4">C8+C11</f>
        <v>33</v>
      </c>
      <c r="D32" s="15">
        <f t="shared" ref="D32:D34" si="5">C32/B32</f>
        <v>3.1458531935176358E-2</v>
      </c>
      <c r="E32" s="4">
        <f t="shared" si="4"/>
        <v>37</v>
      </c>
      <c r="F32" s="15">
        <f t="shared" ref="F32:F34" si="6">E32/B32</f>
        <v>3.5271687321258342E-2</v>
      </c>
      <c r="G32" s="4">
        <f t="shared" si="4"/>
        <v>112</v>
      </c>
      <c r="H32" s="15">
        <f t="shared" ref="H32:H34" si="7">G32/B32</f>
        <v>0.10676835081029552</v>
      </c>
      <c r="I32" s="4">
        <f t="shared" si="4"/>
        <v>43</v>
      </c>
      <c r="J32" s="15">
        <f t="shared" ref="J32:J34" si="8">I32/B32</f>
        <v>4.0991420400381312E-2</v>
      </c>
    </row>
    <row r="33" spans="1:10" ht="15.75" x14ac:dyDescent="0.25">
      <c r="A33" s="20" t="s">
        <v>25</v>
      </c>
      <c r="B33" s="4">
        <f>B19</f>
        <v>369</v>
      </c>
      <c r="C33" s="4">
        <f>C19</f>
        <v>1</v>
      </c>
      <c r="D33" s="15">
        <f t="shared" si="5"/>
        <v>2.7100271002710027E-3</v>
      </c>
      <c r="E33" s="4">
        <f>E19</f>
        <v>23</v>
      </c>
      <c r="F33" s="15">
        <f t="shared" si="6"/>
        <v>6.2330623306233061E-2</v>
      </c>
      <c r="G33" s="4">
        <f>G19</f>
        <v>52</v>
      </c>
      <c r="H33" s="15">
        <f t="shared" si="7"/>
        <v>0.14092140921409213</v>
      </c>
      <c r="I33" s="4">
        <f>I19</f>
        <v>11</v>
      </c>
      <c r="J33" s="15">
        <f t="shared" si="8"/>
        <v>2.9810298102981029E-2</v>
      </c>
    </row>
    <row r="34" spans="1:10" x14ac:dyDescent="0.25">
      <c r="A34" s="21" t="s">
        <v>26</v>
      </c>
      <c r="B34" s="22">
        <f>SUM(B28:B33)</f>
        <v>2928</v>
      </c>
      <c r="C34" s="22">
        <f>SUM(C28:C33)</f>
        <v>42</v>
      </c>
      <c r="D34" s="23">
        <f t="shared" si="5"/>
        <v>1.4344262295081968E-2</v>
      </c>
      <c r="E34" s="22">
        <f>SUM(E28:E33)</f>
        <v>130</v>
      </c>
      <c r="F34" s="23">
        <f t="shared" si="6"/>
        <v>4.4398907103825137E-2</v>
      </c>
      <c r="G34" s="22">
        <f>SUM(G28:G33)</f>
        <v>364</v>
      </c>
      <c r="H34" s="23">
        <f t="shared" si="7"/>
        <v>0.12431693989071038</v>
      </c>
      <c r="I34" s="22">
        <f>SUM(I28:I33)</f>
        <v>147</v>
      </c>
      <c r="J34" s="23">
        <f t="shared" si="8"/>
        <v>5.0204918032786885E-2</v>
      </c>
    </row>
    <row r="35" spans="1:10" x14ac:dyDescent="0.25">
      <c r="A35" s="3" t="s">
        <v>12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workbookViewId="0">
      <selection activeCell="R25" sqref="R25"/>
    </sheetView>
  </sheetViews>
  <sheetFormatPr baseColWidth="10" defaultRowHeight="15" x14ac:dyDescent="0.25"/>
  <cols>
    <col min="1" max="1" width="20.85546875" bestFit="1" customWidth="1"/>
    <col min="2" max="13" width="11.42578125" style="1"/>
  </cols>
  <sheetData>
    <row r="1" spans="1:9" ht="15.75" x14ac:dyDescent="0.25">
      <c r="A1" s="2" t="s">
        <v>48</v>
      </c>
    </row>
    <row r="2" spans="1:9" ht="15.75" x14ac:dyDescent="0.25">
      <c r="A2" s="24" t="s">
        <v>62</v>
      </c>
    </row>
    <row r="5" spans="1:9" x14ac:dyDescent="0.25">
      <c r="A5" s="98" t="s">
        <v>27</v>
      </c>
      <c r="B5" s="99" t="s">
        <v>30</v>
      </c>
      <c r="C5" s="99" t="s">
        <v>34</v>
      </c>
      <c r="D5" s="99" t="s">
        <v>49</v>
      </c>
      <c r="E5" s="99" t="s">
        <v>50</v>
      </c>
      <c r="F5" s="99" t="s">
        <v>33</v>
      </c>
      <c r="G5" s="99" t="s">
        <v>32</v>
      </c>
      <c r="H5" s="99" t="s">
        <v>51</v>
      </c>
      <c r="I5" s="98" t="s">
        <v>0</v>
      </c>
    </row>
    <row r="6" spans="1:9" x14ac:dyDescent="0.25">
      <c r="A6" s="27" t="s">
        <v>46</v>
      </c>
      <c r="B6" s="100">
        <v>905</v>
      </c>
      <c r="C6" s="101">
        <v>2625</v>
      </c>
      <c r="D6" s="101">
        <v>600</v>
      </c>
      <c r="E6" s="100">
        <v>194</v>
      </c>
      <c r="F6" s="101">
        <v>9</v>
      </c>
      <c r="G6" s="100">
        <v>2</v>
      </c>
      <c r="H6" s="100">
        <v>2</v>
      </c>
      <c r="I6" s="101">
        <v>4337</v>
      </c>
    </row>
    <row r="7" spans="1:9" x14ac:dyDescent="0.25">
      <c r="A7" s="28" t="s">
        <v>31</v>
      </c>
      <c r="B7" s="102">
        <v>761</v>
      </c>
      <c r="C7" s="103">
        <v>1874</v>
      </c>
      <c r="D7" s="103">
        <v>246</v>
      </c>
      <c r="E7" s="102">
        <v>13</v>
      </c>
      <c r="F7" s="103">
        <v>3</v>
      </c>
      <c r="G7" s="102"/>
      <c r="H7" s="102">
        <v>2</v>
      </c>
      <c r="I7" s="103">
        <v>2899</v>
      </c>
    </row>
    <row r="8" spans="1:9" x14ac:dyDescent="0.25">
      <c r="A8" s="29" t="s">
        <v>35</v>
      </c>
      <c r="B8" s="104">
        <v>92</v>
      </c>
      <c r="C8" s="105">
        <v>526</v>
      </c>
      <c r="D8" s="105">
        <v>321</v>
      </c>
      <c r="E8" s="104">
        <v>144</v>
      </c>
      <c r="F8" s="105">
        <v>4</v>
      </c>
      <c r="G8" s="104">
        <v>2</v>
      </c>
      <c r="H8" s="104"/>
      <c r="I8" s="105">
        <v>1089</v>
      </c>
    </row>
    <row r="9" spans="1:9" x14ac:dyDescent="0.25">
      <c r="A9" s="28" t="s">
        <v>36</v>
      </c>
      <c r="B9" s="102">
        <v>17</v>
      </c>
      <c r="C9" s="103">
        <v>53</v>
      </c>
      <c r="D9" s="103">
        <v>32</v>
      </c>
      <c r="E9" s="102">
        <v>23</v>
      </c>
      <c r="F9" s="103">
        <v>1</v>
      </c>
      <c r="G9" s="102"/>
      <c r="H9" s="102"/>
      <c r="I9" s="103">
        <v>126</v>
      </c>
    </row>
    <row r="10" spans="1:9" x14ac:dyDescent="0.25">
      <c r="A10" s="29" t="s">
        <v>40</v>
      </c>
      <c r="B10" s="104">
        <v>35</v>
      </c>
      <c r="C10" s="105">
        <v>172</v>
      </c>
      <c r="D10" s="105">
        <v>1</v>
      </c>
      <c r="E10" s="104">
        <v>14</v>
      </c>
      <c r="F10" s="105">
        <v>1</v>
      </c>
      <c r="G10" s="104"/>
      <c r="H10" s="104"/>
      <c r="I10" s="105">
        <v>223</v>
      </c>
    </row>
    <row r="11" spans="1:9" x14ac:dyDescent="0.25">
      <c r="A11" s="30" t="s">
        <v>28</v>
      </c>
      <c r="B11" s="106">
        <v>218</v>
      </c>
      <c r="C11" s="107">
        <v>681</v>
      </c>
      <c r="D11" s="107">
        <v>107</v>
      </c>
      <c r="E11" s="106">
        <v>20</v>
      </c>
      <c r="F11" s="107">
        <v>18</v>
      </c>
      <c r="G11" s="106">
        <v>78</v>
      </c>
      <c r="H11" s="106">
        <v>30</v>
      </c>
      <c r="I11" s="107">
        <v>1152</v>
      </c>
    </row>
    <row r="12" spans="1:9" x14ac:dyDescent="0.25">
      <c r="A12" s="29" t="s">
        <v>29</v>
      </c>
      <c r="B12" s="104">
        <v>181</v>
      </c>
      <c r="C12" s="105">
        <v>604</v>
      </c>
      <c r="D12" s="105">
        <v>98</v>
      </c>
      <c r="E12" s="104">
        <v>3</v>
      </c>
      <c r="F12" s="105">
        <v>6</v>
      </c>
      <c r="G12" s="104">
        <v>53</v>
      </c>
      <c r="H12" s="104">
        <v>6</v>
      </c>
      <c r="I12" s="105">
        <v>951</v>
      </c>
    </row>
    <row r="13" spans="1:9" x14ac:dyDescent="0.25">
      <c r="A13" s="28" t="s">
        <v>43</v>
      </c>
      <c r="B13" s="102">
        <v>25</v>
      </c>
      <c r="C13" s="103">
        <v>49</v>
      </c>
      <c r="D13" s="103">
        <v>6</v>
      </c>
      <c r="E13" s="102">
        <v>5</v>
      </c>
      <c r="F13" s="103">
        <v>6</v>
      </c>
      <c r="G13" s="102">
        <v>4</v>
      </c>
      <c r="H13" s="102"/>
      <c r="I13" s="103">
        <v>95</v>
      </c>
    </row>
    <row r="14" spans="1:9" x14ac:dyDescent="0.25">
      <c r="A14" s="29" t="s">
        <v>45</v>
      </c>
      <c r="B14" s="104">
        <v>7</v>
      </c>
      <c r="C14" s="105">
        <v>10</v>
      </c>
      <c r="D14" s="105">
        <v>3</v>
      </c>
      <c r="E14" s="104">
        <v>10</v>
      </c>
      <c r="F14" s="105">
        <v>2</v>
      </c>
      <c r="G14" s="104">
        <v>20</v>
      </c>
      <c r="H14" s="104">
        <v>16</v>
      </c>
      <c r="I14" s="105">
        <v>68</v>
      </c>
    </row>
    <row r="15" spans="1:9" x14ac:dyDescent="0.25">
      <c r="A15" s="28" t="s">
        <v>44</v>
      </c>
      <c r="B15" s="102">
        <v>5</v>
      </c>
      <c r="C15" s="103">
        <v>18</v>
      </c>
      <c r="D15" s="103"/>
      <c r="E15" s="102">
        <v>2</v>
      </c>
      <c r="F15" s="103">
        <v>4</v>
      </c>
      <c r="G15" s="102">
        <v>1</v>
      </c>
      <c r="H15" s="102">
        <v>8</v>
      </c>
      <c r="I15" s="103">
        <v>38</v>
      </c>
    </row>
    <row r="16" spans="1:9" x14ac:dyDescent="0.25">
      <c r="A16" s="27" t="s">
        <v>37</v>
      </c>
      <c r="B16" s="100">
        <v>522</v>
      </c>
      <c r="C16" s="101">
        <v>1175</v>
      </c>
      <c r="D16" s="101">
        <v>344</v>
      </c>
      <c r="E16" s="100">
        <v>202</v>
      </c>
      <c r="F16" s="101">
        <v>56</v>
      </c>
      <c r="G16" s="100">
        <v>104</v>
      </c>
      <c r="H16" s="100">
        <v>24</v>
      </c>
      <c r="I16" s="101">
        <v>2427</v>
      </c>
    </row>
    <row r="17" spans="1:12" x14ac:dyDescent="0.25">
      <c r="A17" s="28" t="s">
        <v>38</v>
      </c>
      <c r="B17" s="102">
        <v>249</v>
      </c>
      <c r="C17" s="103">
        <v>394</v>
      </c>
      <c r="D17" s="103">
        <v>132</v>
      </c>
      <c r="E17" s="102">
        <v>92</v>
      </c>
      <c r="F17" s="103">
        <v>34</v>
      </c>
      <c r="G17" s="102">
        <v>64</v>
      </c>
      <c r="H17" s="102">
        <v>12</v>
      </c>
      <c r="I17" s="103">
        <v>977</v>
      </c>
    </row>
    <row r="18" spans="1:12" x14ac:dyDescent="0.25">
      <c r="A18" s="29" t="s">
        <v>39</v>
      </c>
      <c r="B18" s="104">
        <v>112</v>
      </c>
      <c r="C18" s="105">
        <v>590</v>
      </c>
      <c r="D18" s="105">
        <v>126</v>
      </c>
      <c r="E18" s="104">
        <v>14</v>
      </c>
      <c r="F18" s="105">
        <v>6</v>
      </c>
      <c r="G18" s="104">
        <v>17</v>
      </c>
      <c r="H18" s="104">
        <v>5</v>
      </c>
      <c r="I18" s="105">
        <v>870</v>
      </c>
    </row>
    <row r="19" spans="1:12" x14ac:dyDescent="0.25">
      <c r="A19" s="28" t="s">
        <v>42</v>
      </c>
      <c r="B19" s="102">
        <v>59</v>
      </c>
      <c r="C19" s="103">
        <v>25</v>
      </c>
      <c r="D19" s="103">
        <v>1</v>
      </c>
      <c r="E19" s="102">
        <v>3</v>
      </c>
      <c r="F19" s="103">
        <v>10</v>
      </c>
      <c r="G19" s="102">
        <v>19</v>
      </c>
      <c r="H19" s="102">
        <v>6</v>
      </c>
      <c r="I19" s="103">
        <v>123</v>
      </c>
    </row>
    <row r="20" spans="1:12" ht="15.75" thickBot="1" x14ac:dyDescent="0.3">
      <c r="A20" s="29" t="s">
        <v>41</v>
      </c>
      <c r="B20" s="104">
        <v>102</v>
      </c>
      <c r="C20" s="105">
        <v>166</v>
      </c>
      <c r="D20" s="105">
        <v>85</v>
      </c>
      <c r="E20" s="104">
        <v>93</v>
      </c>
      <c r="F20" s="105">
        <v>6</v>
      </c>
      <c r="G20" s="104">
        <v>4</v>
      </c>
      <c r="H20" s="104">
        <v>1</v>
      </c>
      <c r="I20" s="105">
        <v>457</v>
      </c>
    </row>
    <row r="21" spans="1:12" ht="15.75" thickTop="1" x14ac:dyDescent="0.25">
      <c r="A21" s="31" t="s">
        <v>0</v>
      </c>
      <c r="B21" s="108">
        <v>1645</v>
      </c>
      <c r="C21" s="109">
        <v>4481</v>
      </c>
      <c r="D21" s="109">
        <v>1051</v>
      </c>
      <c r="E21" s="108">
        <v>416</v>
      </c>
      <c r="F21" s="109">
        <v>83</v>
      </c>
      <c r="G21" s="108">
        <v>184</v>
      </c>
      <c r="H21" s="108">
        <v>56</v>
      </c>
      <c r="I21" s="109">
        <v>7916</v>
      </c>
    </row>
    <row r="22" spans="1:12" x14ac:dyDescent="0.25">
      <c r="A22" s="16" t="s">
        <v>18</v>
      </c>
    </row>
    <row r="26" spans="1:12" x14ac:dyDescent="0.25">
      <c r="A26" s="32" t="s">
        <v>56</v>
      </c>
    </row>
    <row r="27" spans="1:12" x14ac:dyDescent="0.25">
      <c r="A27" s="110" t="s">
        <v>27</v>
      </c>
      <c r="B27" s="111" t="s">
        <v>52</v>
      </c>
      <c r="C27" s="111" t="s">
        <v>53</v>
      </c>
      <c r="D27" s="111" t="s">
        <v>54</v>
      </c>
      <c r="E27" s="111" t="s">
        <v>55</v>
      </c>
      <c r="F27" s="111" t="s">
        <v>57</v>
      </c>
      <c r="G27" s="111" t="s">
        <v>58</v>
      </c>
      <c r="H27" s="111" t="s">
        <v>59</v>
      </c>
      <c r="I27" s="111" t="s">
        <v>60</v>
      </c>
      <c r="J27" s="111" t="s">
        <v>61</v>
      </c>
      <c r="K27" s="111" t="s">
        <v>63</v>
      </c>
      <c r="L27" s="111" t="s">
        <v>64</v>
      </c>
    </row>
    <row r="28" spans="1:12" x14ac:dyDescent="0.25">
      <c r="A28" s="112" t="s">
        <v>46</v>
      </c>
      <c r="B28" s="113">
        <v>33</v>
      </c>
      <c r="C28" s="114">
        <v>37</v>
      </c>
      <c r="D28" s="113">
        <v>315</v>
      </c>
      <c r="E28" s="114">
        <v>1106</v>
      </c>
      <c r="F28" s="113">
        <v>854</v>
      </c>
      <c r="G28" s="114">
        <v>67</v>
      </c>
      <c r="H28" s="113">
        <v>44</v>
      </c>
      <c r="I28" s="114">
        <v>32</v>
      </c>
      <c r="J28" s="113">
        <v>1569</v>
      </c>
      <c r="K28" s="113">
        <v>280</v>
      </c>
      <c r="L28" s="113">
        <f>SUM(B28:K28)</f>
        <v>4337</v>
      </c>
    </row>
    <row r="29" spans="1:12" x14ac:dyDescent="0.25">
      <c r="A29" s="115" t="s">
        <v>31</v>
      </c>
      <c r="B29" s="116">
        <v>25</v>
      </c>
      <c r="C29" s="117">
        <v>34</v>
      </c>
      <c r="D29" s="116">
        <v>124</v>
      </c>
      <c r="E29" s="117">
        <v>590</v>
      </c>
      <c r="F29" s="116">
        <v>747</v>
      </c>
      <c r="G29" s="117">
        <v>16</v>
      </c>
      <c r="H29" s="116">
        <v>18</v>
      </c>
      <c r="I29" s="117">
        <v>23</v>
      </c>
      <c r="J29" s="116">
        <v>1059</v>
      </c>
      <c r="K29" s="116">
        <v>263</v>
      </c>
      <c r="L29" s="116">
        <f t="shared" ref="L29:L43" si="0">SUM(B29:K29)</f>
        <v>2899</v>
      </c>
    </row>
    <row r="30" spans="1:12" x14ac:dyDescent="0.25">
      <c r="A30" s="118" t="s">
        <v>35</v>
      </c>
      <c r="B30" s="119">
        <v>8</v>
      </c>
      <c r="C30" s="120">
        <v>3</v>
      </c>
      <c r="D30" s="119">
        <v>5</v>
      </c>
      <c r="E30" s="120">
        <v>504</v>
      </c>
      <c r="F30" s="119">
        <v>9</v>
      </c>
      <c r="G30" s="120">
        <v>11</v>
      </c>
      <c r="H30" s="119">
        <v>13</v>
      </c>
      <c r="I30" s="120">
        <v>9</v>
      </c>
      <c r="J30" s="119">
        <v>510</v>
      </c>
      <c r="K30" s="119">
        <v>17</v>
      </c>
      <c r="L30" s="119">
        <f t="shared" si="0"/>
        <v>1089</v>
      </c>
    </row>
    <row r="31" spans="1:12" x14ac:dyDescent="0.25">
      <c r="A31" s="115" t="s">
        <v>36</v>
      </c>
      <c r="B31" s="116"/>
      <c r="C31" s="117"/>
      <c r="D31" s="116">
        <v>1</v>
      </c>
      <c r="E31" s="117">
        <v>2</v>
      </c>
      <c r="F31" s="116">
        <v>98</v>
      </c>
      <c r="G31" s="117">
        <v>12</v>
      </c>
      <c r="H31" s="116">
        <v>13</v>
      </c>
      <c r="I31" s="117"/>
      <c r="J31" s="116"/>
      <c r="K31" s="116"/>
      <c r="L31" s="116">
        <f t="shared" si="0"/>
        <v>126</v>
      </c>
    </row>
    <row r="32" spans="1:12" x14ac:dyDescent="0.25">
      <c r="A32" s="118" t="s">
        <v>40</v>
      </c>
      <c r="B32" s="119"/>
      <c r="C32" s="120"/>
      <c r="D32" s="119">
        <v>185</v>
      </c>
      <c r="E32" s="120">
        <v>10</v>
      </c>
      <c r="F32" s="119"/>
      <c r="G32" s="120">
        <v>28</v>
      </c>
      <c r="H32" s="119"/>
      <c r="I32" s="120"/>
      <c r="J32" s="119"/>
      <c r="K32" s="119"/>
      <c r="L32" s="119">
        <f t="shared" si="0"/>
        <v>223</v>
      </c>
    </row>
    <row r="33" spans="1:12" x14ac:dyDescent="0.25">
      <c r="A33" s="121" t="s">
        <v>28</v>
      </c>
      <c r="B33" s="122">
        <v>9</v>
      </c>
      <c r="C33" s="123">
        <v>14</v>
      </c>
      <c r="D33" s="122">
        <v>11</v>
      </c>
      <c r="E33" s="123">
        <v>129</v>
      </c>
      <c r="F33" s="122">
        <v>300</v>
      </c>
      <c r="G33" s="123">
        <v>14</v>
      </c>
      <c r="H33" s="122">
        <v>64</v>
      </c>
      <c r="I33" s="123">
        <v>175</v>
      </c>
      <c r="J33" s="122">
        <v>363</v>
      </c>
      <c r="K33" s="122">
        <v>73</v>
      </c>
      <c r="L33" s="122">
        <f t="shared" si="0"/>
        <v>1152</v>
      </c>
    </row>
    <row r="34" spans="1:12" x14ac:dyDescent="0.25">
      <c r="A34" s="118" t="s">
        <v>29</v>
      </c>
      <c r="B34" s="119">
        <v>6</v>
      </c>
      <c r="C34" s="120">
        <v>11</v>
      </c>
      <c r="D34" s="119">
        <v>10</v>
      </c>
      <c r="E34" s="120">
        <v>128</v>
      </c>
      <c r="F34" s="119">
        <v>235</v>
      </c>
      <c r="G34" s="120">
        <v>8</v>
      </c>
      <c r="H34" s="119">
        <v>11</v>
      </c>
      <c r="I34" s="120">
        <v>118</v>
      </c>
      <c r="J34" s="119">
        <v>355</v>
      </c>
      <c r="K34" s="119">
        <v>69</v>
      </c>
      <c r="L34" s="119">
        <f t="shared" si="0"/>
        <v>951</v>
      </c>
    </row>
    <row r="35" spans="1:12" x14ac:dyDescent="0.25">
      <c r="A35" s="115" t="s">
        <v>43</v>
      </c>
      <c r="B35" s="116"/>
      <c r="C35" s="117"/>
      <c r="D35" s="116"/>
      <c r="E35" s="117">
        <v>1</v>
      </c>
      <c r="F35" s="116">
        <v>2</v>
      </c>
      <c r="G35" s="117">
        <v>6</v>
      </c>
      <c r="H35" s="116">
        <v>43</v>
      </c>
      <c r="I35" s="117">
        <v>36</v>
      </c>
      <c r="J35" s="116">
        <v>5</v>
      </c>
      <c r="K35" s="116">
        <v>2</v>
      </c>
      <c r="L35" s="116">
        <f t="shared" si="0"/>
        <v>95</v>
      </c>
    </row>
    <row r="36" spans="1:12" x14ac:dyDescent="0.25">
      <c r="A36" s="118" t="s">
        <v>45</v>
      </c>
      <c r="B36" s="119">
        <v>1</v>
      </c>
      <c r="C36" s="120">
        <v>1</v>
      </c>
      <c r="D36" s="119"/>
      <c r="E36" s="120"/>
      <c r="F36" s="119">
        <v>62</v>
      </c>
      <c r="G36" s="120"/>
      <c r="H36" s="119"/>
      <c r="I36" s="120">
        <v>1</v>
      </c>
      <c r="J36" s="119">
        <v>1</v>
      </c>
      <c r="K36" s="119">
        <v>2</v>
      </c>
      <c r="L36" s="119">
        <f t="shared" si="0"/>
        <v>68</v>
      </c>
    </row>
    <row r="37" spans="1:12" x14ac:dyDescent="0.25">
      <c r="A37" s="115" t="s">
        <v>44</v>
      </c>
      <c r="B37" s="116">
        <v>2</v>
      </c>
      <c r="C37" s="117">
        <v>2</v>
      </c>
      <c r="D37" s="116">
        <v>1</v>
      </c>
      <c r="E37" s="117"/>
      <c r="F37" s="116">
        <v>1</v>
      </c>
      <c r="G37" s="117"/>
      <c r="H37" s="116">
        <v>10</v>
      </c>
      <c r="I37" s="117">
        <v>20</v>
      </c>
      <c r="J37" s="116">
        <v>2</v>
      </c>
      <c r="K37" s="116"/>
      <c r="L37" s="116">
        <f t="shared" si="0"/>
        <v>38</v>
      </c>
    </row>
    <row r="38" spans="1:12" x14ac:dyDescent="0.25">
      <c r="A38" s="112" t="s">
        <v>37</v>
      </c>
      <c r="B38" s="113">
        <v>47</v>
      </c>
      <c r="C38" s="114">
        <v>45</v>
      </c>
      <c r="D38" s="113">
        <v>118</v>
      </c>
      <c r="E38" s="114">
        <v>375</v>
      </c>
      <c r="F38" s="113">
        <v>774</v>
      </c>
      <c r="G38" s="114">
        <v>420</v>
      </c>
      <c r="H38" s="113">
        <v>130</v>
      </c>
      <c r="I38" s="114">
        <v>162</v>
      </c>
      <c r="J38" s="113">
        <v>43</v>
      </c>
      <c r="K38" s="113">
        <v>344</v>
      </c>
      <c r="L38" s="113">
        <f t="shared" si="0"/>
        <v>2458</v>
      </c>
    </row>
    <row r="39" spans="1:12" x14ac:dyDescent="0.25">
      <c r="A39" s="115" t="s">
        <v>38</v>
      </c>
      <c r="B39" s="116">
        <v>15</v>
      </c>
      <c r="C39" s="117">
        <v>22</v>
      </c>
      <c r="D39" s="116">
        <v>16</v>
      </c>
      <c r="E39" s="117">
        <v>59</v>
      </c>
      <c r="F39" s="116">
        <v>211</v>
      </c>
      <c r="G39" s="117">
        <v>371</v>
      </c>
      <c r="H39" s="116">
        <v>29</v>
      </c>
      <c r="I39" s="117">
        <v>45</v>
      </c>
      <c r="J39" s="116">
        <v>22</v>
      </c>
      <c r="K39" s="116">
        <v>187</v>
      </c>
      <c r="L39" s="116">
        <f t="shared" si="0"/>
        <v>977</v>
      </c>
    </row>
    <row r="40" spans="1:12" x14ac:dyDescent="0.25">
      <c r="A40" s="118" t="s">
        <v>39</v>
      </c>
      <c r="B40" s="119">
        <v>17</v>
      </c>
      <c r="C40" s="120">
        <v>6</v>
      </c>
      <c r="D40" s="119">
        <v>89</v>
      </c>
      <c r="E40" s="120">
        <v>249</v>
      </c>
      <c r="F40" s="119">
        <v>316</v>
      </c>
      <c r="G40" s="120">
        <v>18</v>
      </c>
      <c r="H40" s="119">
        <v>7</v>
      </c>
      <c r="I40" s="120">
        <v>22</v>
      </c>
      <c r="J40" s="119">
        <v>6</v>
      </c>
      <c r="K40" s="119">
        <v>140</v>
      </c>
      <c r="L40" s="119">
        <f t="shared" si="0"/>
        <v>870</v>
      </c>
    </row>
    <row r="41" spans="1:12" x14ac:dyDescent="0.25">
      <c r="A41" s="115" t="s">
        <v>42</v>
      </c>
      <c r="B41" s="116">
        <v>1</v>
      </c>
      <c r="C41" s="117">
        <v>5</v>
      </c>
      <c r="D41" s="116">
        <v>7</v>
      </c>
      <c r="E41" s="117">
        <v>13</v>
      </c>
      <c r="F41" s="116">
        <v>26</v>
      </c>
      <c r="G41" s="117">
        <v>24</v>
      </c>
      <c r="H41" s="116">
        <v>6</v>
      </c>
      <c r="I41" s="117">
        <v>23</v>
      </c>
      <c r="J41" s="116">
        <v>8</v>
      </c>
      <c r="K41" s="116">
        <v>10</v>
      </c>
      <c r="L41" s="116">
        <f t="shared" si="0"/>
        <v>123</v>
      </c>
    </row>
    <row r="42" spans="1:12" ht="15.75" thickBot="1" x14ac:dyDescent="0.3">
      <c r="A42" s="118" t="s">
        <v>41</v>
      </c>
      <c r="B42" s="119">
        <v>14</v>
      </c>
      <c r="C42" s="120">
        <v>12</v>
      </c>
      <c r="D42" s="119">
        <v>6</v>
      </c>
      <c r="E42" s="120">
        <v>54</v>
      </c>
      <c r="F42" s="119">
        <v>221</v>
      </c>
      <c r="G42" s="120">
        <v>7</v>
      </c>
      <c r="H42" s="119">
        <v>88</v>
      </c>
      <c r="I42" s="120">
        <v>72</v>
      </c>
      <c r="J42" s="119">
        <v>7</v>
      </c>
      <c r="K42" s="119">
        <v>7</v>
      </c>
      <c r="L42" s="119">
        <f t="shared" si="0"/>
        <v>488</v>
      </c>
    </row>
    <row r="43" spans="1:12" ht="15.75" thickTop="1" x14ac:dyDescent="0.25">
      <c r="A43" s="124" t="s">
        <v>0</v>
      </c>
      <c r="B43" s="125">
        <v>89</v>
      </c>
      <c r="C43" s="126">
        <v>96</v>
      </c>
      <c r="D43" s="125">
        <v>444</v>
      </c>
      <c r="E43" s="126">
        <v>1610</v>
      </c>
      <c r="F43" s="125">
        <v>1928</v>
      </c>
      <c r="G43" s="126">
        <v>501</v>
      </c>
      <c r="H43" s="125">
        <v>238</v>
      </c>
      <c r="I43" s="126">
        <v>369</v>
      </c>
      <c r="J43" s="125">
        <v>1975</v>
      </c>
      <c r="K43" s="125">
        <v>697</v>
      </c>
      <c r="L43" s="125">
        <f t="shared" si="0"/>
        <v>7947</v>
      </c>
    </row>
    <row r="44" spans="1:12" x14ac:dyDescent="0.25">
      <c r="A44" s="16" t="s">
        <v>18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G21" sqref="G21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2" t="s">
        <v>17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62</v>
      </c>
      <c r="B3" s="1"/>
      <c r="C3" s="1"/>
      <c r="D3" s="1"/>
      <c r="E3" s="1"/>
      <c r="F3" s="1"/>
      <c r="G3" s="1"/>
      <c r="H3" s="1"/>
      <c r="I3" s="24" t="s">
        <v>62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14</v>
      </c>
      <c r="C4" s="10" t="s">
        <v>15</v>
      </c>
      <c r="D4" s="10" t="s">
        <v>16</v>
      </c>
      <c r="I4" s="9"/>
      <c r="J4" s="10" t="s">
        <v>14</v>
      </c>
      <c r="K4" s="10" t="s">
        <v>15</v>
      </c>
      <c r="L4" s="10" t="s">
        <v>16</v>
      </c>
    </row>
    <row r="5" spans="1:16" x14ac:dyDescent="0.25">
      <c r="A5" s="95" t="s">
        <v>47</v>
      </c>
      <c r="B5" s="96">
        <f>'6_35m'!F22</f>
        <v>3.7859007832898174E-2</v>
      </c>
      <c r="C5" s="96">
        <f>'6_35m'!H22</f>
        <v>0.12859007832898173</v>
      </c>
      <c r="D5" s="97">
        <f>'6_35m'!J22</f>
        <v>6.1357702349869453E-2</v>
      </c>
      <c r="I5" s="95" t="s">
        <v>47</v>
      </c>
      <c r="J5" s="96">
        <f>MENOR_5!F22</f>
        <v>4.4398907103825137E-2</v>
      </c>
      <c r="K5" s="96">
        <f>MENOR_5!H22</f>
        <v>0.12431693989071038</v>
      </c>
      <c r="L5" s="97">
        <f>MENOR_5!J22</f>
        <v>5.0204918032786885E-2</v>
      </c>
    </row>
    <row r="11" spans="1:16" ht="45" x14ac:dyDescent="0.25">
      <c r="A11" s="17" t="s">
        <v>19</v>
      </c>
      <c r="B11" s="18" t="s">
        <v>13</v>
      </c>
      <c r="C11" s="18" t="s">
        <v>14</v>
      </c>
      <c r="D11" s="18" t="s">
        <v>15</v>
      </c>
      <c r="E11" s="18" t="s">
        <v>16</v>
      </c>
      <c r="I11" s="17" t="s">
        <v>19</v>
      </c>
      <c r="J11" s="18" t="s">
        <v>13</v>
      </c>
      <c r="K11" s="18" t="s">
        <v>14</v>
      </c>
      <c r="L11" s="18" t="s">
        <v>15</v>
      </c>
      <c r="M11" s="18" t="s">
        <v>16</v>
      </c>
    </row>
    <row r="12" spans="1:16" ht="15.75" x14ac:dyDescent="0.25">
      <c r="A12" s="20" t="s">
        <v>21</v>
      </c>
      <c r="B12" s="15">
        <f>'6_35m'!D28</f>
        <v>4.0983606557377051E-3</v>
      </c>
      <c r="C12" s="15">
        <f>'6_35m'!F28</f>
        <v>4.0983606557377046E-2</v>
      </c>
      <c r="D12" s="15">
        <f>'6_35m'!H28</f>
        <v>0.17622950819672131</v>
      </c>
      <c r="E12" s="15">
        <f>'6_35m'!J28</f>
        <v>5.3278688524590161E-2</v>
      </c>
      <c r="I12" s="20" t="s">
        <v>21</v>
      </c>
      <c r="J12" s="15">
        <f>MENOR_5!D28</f>
        <v>6.2111801242236021E-3</v>
      </c>
      <c r="K12" s="15">
        <f>MENOR_5!F28</f>
        <v>5.7971014492753624E-2</v>
      </c>
      <c r="L12" s="15">
        <f>MENOR_5!H28</f>
        <v>0.17598343685300208</v>
      </c>
      <c r="M12" s="15">
        <f>MENOR_5!J28</f>
        <v>3.9337474120082816E-2</v>
      </c>
    </row>
    <row r="13" spans="1:16" ht="15.75" x14ac:dyDescent="0.25">
      <c r="A13" s="19" t="s">
        <v>22</v>
      </c>
      <c r="B13" s="15">
        <f>'6_35m'!D29</f>
        <v>3.8314176245210726E-3</v>
      </c>
      <c r="C13" s="15">
        <f>'6_35m'!F29</f>
        <v>3.8314176245210725E-2</v>
      </c>
      <c r="D13" s="15">
        <f>'6_35m'!H29</f>
        <v>0.13793103448275862</v>
      </c>
      <c r="E13" s="15">
        <f>'6_35m'!J29</f>
        <v>4.2145593869731802E-2</v>
      </c>
      <c r="I13" s="19" t="s">
        <v>22</v>
      </c>
      <c r="J13" s="15">
        <f>MENOR_5!D29</f>
        <v>6.1475409836065573E-3</v>
      </c>
      <c r="K13" s="15">
        <f>MENOR_5!F29</f>
        <v>4.5081967213114756E-2</v>
      </c>
      <c r="L13" s="15">
        <f>MENOR_5!H29</f>
        <v>0.12704918032786885</v>
      </c>
      <c r="M13" s="15">
        <f>MENOR_5!J29</f>
        <v>4.3032786885245901E-2</v>
      </c>
    </row>
    <row r="14" spans="1:16" ht="15.75" x14ac:dyDescent="0.25">
      <c r="A14" s="20" t="s">
        <v>23</v>
      </c>
      <c r="B14" s="15">
        <f>'6_35m'!D30</f>
        <v>3.787878787878788E-3</v>
      </c>
      <c r="C14" s="15">
        <f>'6_35m'!F30</f>
        <v>1.5151515151515152E-2</v>
      </c>
      <c r="D14" s="15">
        <f>'6_35m'!H30</f>
        <v>9.8484848484848481E-2</v>
      </c>
      <c r="E14" s="15">
        <f>'6_35m'!J30</f>
        <v>0.10606060606060606</v>
      </c>
      <c r="I14" s="20" t="s">
        <v>23</v>
      </c>
      <c r="J14" s="15">
        <f>MENOR_5!D30</f>
        <v>4.2918454935622317E-3</v>
      </c>
      <c r="K14" s="15">
        <f>MENOR_5!F30</f>
        <v>4.07725321888412E-2</v>
      </c>
      <c r="L14" s="15">
        <f>MENOR_5!H30</f>
        <v>0.10515021459227468</v>
      </c>
      <c r="M14" s="15">
        <f>MENOR_5!J30</f>
        <v>0.10085836909871244</v>
      </c>
    </row>
    <row r="15" spans="1:16" ht="15.75" x14ac:dyDescent="0.25">
      <c r="A15" s="20" t="s">
        <v>24</v>
      </c>
      <c r="B15" s="15">
        <f>'6_35m'!D31</f>
        <v>0</v>
      </c>
      <c r="C15" s="15">
        <f>'6_35m'!F31</f>
        <v>0</v>
      </c>
      <c r="D15" s="15">
        <f>'6_35m'!H31</f>
        <v>5.5555555555555552E-2</v>
      </c>
      <c r="E15" s="15">
        <f>'6_35m'!J31</f>
        <v>0.1111111111111111</v>
      </c>
      <c r="I15" s="20" t="s">
        <v>24</v>
      </c>
      <c r="J15" s="15">
        <f>MENOR_5!D31</f>
        <v>0</v>
      </c>
      <c r="K15" s="15">
        <f>MENOR_5!F31</f>
        <v>1.3698630136986301E-2</v>
      </c>
      <c r="L15" s="15">
        <f>MENOR_5!H31</f>
        <v>5.4794520547945202E-2</v>
      </c>
      <c r="M15" s="15">
        <f>MENOR_5!J31</f>
        <v>8.2191780821917804E-2</v>
      </c>
    </row>
    <row r="16" spans="1:16" ht="15.75" x14ac:dyDescent="0.25">
      <c r="A16" s="19" t="s">
        <v>20</v>
      </c>
      <c r="B16" s="15">
        <f>'6_35m'!D32</f>
        <v>2.5193798449612403E-2</v>
      </c>
      <c r="C16" s="15">
        <f>'6_35m'!F32</f>
        <v>3.875968992248062E-2</v>
      </c>
      <c r="D16" s="15">
        <f>'6_35m'!H32</f>
        <v>0.12403100775193798</v>
      </c>
      <c r="E16" s="15">
        <f>'6_35m'!J32</f>
        <v>5.8139534883720929E-2</v>
      </c>
      <c r="I16" s="19" t="s">
        <v>20</v>
      </c>
      <c r="J16" s="15">
        <f>MENOR_5!D32</f>
        <v>3.1458531935176358E-2</v>
      </c>
      <c r="K16" s="15">
        <f>MENOR_5!F32</f>
        <v>3.5271687321258342E-2</v>
      </c>
      <c r="L16" s="15">
        <f>MENOR_5!H32</f>
        <v>0.10676835081029552</v>
      </c>
      <c r="M16" s="15">
        <f>MENOR_5!J32</f>
        <v>4.0991420400381312E-2</v>
      </c>
    </row>
    <row r="17" spans="1:13" ht="15.75" x14ac:dyDescent="0.25">
      <c r="A17" s="20" t="s">
        <v>25</v>
      </c>
      <c r="B17" s="15">
        <f>'6_35m'!D33</f>
        <v>0</v>
      </c>
      <c r="C17" s="15">
        <f>'6_35m'!F33</f>
        <v>6.6350710900473939E-2</v>
      </c>
      <c r="D17" s="15">
        <f>'6_35m'!H33</f>
        <v>0.12322274881516587</v>
      </c>
      <c r="E17" s="15">
        <f>'6_35m'!J33</f>
        <v>3.7914691943127965E-2</v>
      </c>
      <c r="I17" s="20" t="s">
        <v>25</v>
      </c>
      <c r="J17" s="15">
        <f>MENOR_5!D33</f>
        <v>2.7100271002710027E-3</v>
      </c>
      <c r="K17" s="15">
        <f>MENOR_5!F33</f>
        <v>6.2330623306233061E-2</v>
      </c>
      <c r="L17" s="15">
        <f>MENOR_5!H33</f>
        <v>0.14092140921409213</v>
      </c>
      <c r="M17" s="15">
        <f>MENOR_5!J33</f>
        <v>2.9810298102981029E-2</v>
      </c>
    </row>
    <row r="18" spans="1:13" x14ac:dyDescent="0.25">
      <c r="A18" s="127" t="s">
        <v>26</v>
      </c>
      <c r="B18" s="128">
        <f>'6_35m'!D34</f>
        <v>1.0443864229765013E-2</v>
      </c>
      <c r="C18" s="128">
        <f>'6_35m'!F34</f>
        <v>3.7859007832898174E-2</v>
      </c>
      <c r="D18" s="128">
        <f>'6_35m'!H34</f>
        <v>0.12859007832898173</v>
      </c>
      <c r="E18" s="128">
        <f>'6_35m'!J34</f>
        <v>6.1357702349869453E-2</v>
      </c>
      <c r="I18" s="127" t="s">
        <v>26</v>
      </c>
      <c r="J18" s="128">
        <f>MENOR_5!D34</f>
        <v>1.4344262295081968E-2</v>
      </c>
      <c r="K18" s="128">
        <f>MENOR_5!F34</f>
        <v>4.4398907103825137E-2</v>
      </c>
      <c r="L18" s="128">
        <f>MENOR_5!H34</f>
        <v>0.12431693989071038</v>
      </c>
      <c r="M18" s="128">
        <f>MENOR_5!J34</f>
        <v>5.0204918032786885E-2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RESUM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2024-09-16T19:52:21Z</cp:lastPrinted>
  <dcterms:created xsi:type="dcterms:W3CDTF">2023-09-01T15:27:48Z</dcterms:created>
  <dcterms:modified xsi:type="dcterms:W3CDTF">2024-11-13T19:27:10Z</dcterms:modified>
</cp:coreProperties>
</file>