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__REPORTES\2025\EMERGENCIAS\"/>
    </mc:Choice>
  </mc:AlternateContent>
  <xr:revisionPtr revIDLastSave="0" documentId="13_ncr:1_{CEC76A63-EB53-457B-9BC8-1AFD31888C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1" sheetId="4" r:id="rId1"/>
    <sheet name="REPORTE2" sheetId="3" r:id="rId2"/>
    <sheet name="Gráfico" sheetId="9" r:id="rId3"/>
    <sheet name="CODIGOS" sheetId="2" r:id="rId4"/>
    <sheet name="Hoja2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8" l="1"/>
  <c r="N4" i="8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B43" i="4" l="1"/>
  <c r="C43" i="4"/>
  <c r="D43" i="4"/>
  <c r="E43" i="4"/>
  <c r="F43" i="4"/>
  <c r="G43" i="4"/>
  <c r="H43" i="4"/>
  <c r="S21" i="3"/>
  <c r="S20" i="3"/>
  <c r="S19" i="3"/>
  <c r="S18" i="3"/>
  <c r="S32" i="3" s="1"/>
  <c r="S17" i="3"/>
  <c r="S16" i="3"/>
  <c r="S15" i="3"/>
  <c r="S14" i="3"/>
  <c r="S13" i="3"/>
  <c r="S12" i="3"/>
  <c r="S11" i="3"/>
  <c r="S27" i="3" s="1"/>
  <c r="S10" i="3"/>
  <c r="S9" i="3"/>
  <c r="S30" i="3" s="1"/>
  <c r="S8" i="3"/>
  <c r="S29" i="3" s="1"/>
  <c r="S7" i="3"/>
  <c r="S6" i="3"/>
  <c r="P21" i="3"/>
  <c r="P20" i="3"/>
  <c r="P19" i="3"/>
  <c r="P18" i="3"/>
  <c r="P32" i="3" s="1"/>
  <c r="P17" i="3"/>
  <c r="P16" i="3"/>
  <c r="P15" i="3"/>
  <c r="P14" i="3"/>
  <c r="P13" i="3"/>
  <c r="P12" i="3"/>
  <c r="P11" i="3"/>
  <c r="P27" i="3" s="1"/>
  <c r="P10" i="3"/>
  <c r="P31" i="3" s="1"/>
  <c r="P9" i="3"/>
  <c r="P8" i="3"/>
  <c r="P29" i="3" s="1"/>
  <c r="P7" i="3"/>
  <c r="P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Q27" i="3"/>
  <c r="R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Q28" i="3"/>
  <c r="R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Q29" i="3"/>
  <c r="R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Q31" i="3"/>
  <c r="R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Q32" i="3"/>
  <c r="R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B32" i="3"/>
  <c r="B31" i="3"/>
  <c r="B30" i="3"/>
  <c r="B29" i="3"/>
  <c r="B28" i="3"/>
  <c r="B27" i="3"/>
  <c r="P28" i="3" l="1"/>
  <c r="P33" i="3" s="1"/>
  <c r="C33" i="3"/>
  <c r="I33" i="3"/>
  <c r="AI33" i="3"/>
  <c r="B33" i="3"/>
  <c r="U33" i="3"/>
  <c r="S28" i="3"/>
  <c r="E33" i="3"/>
  <c r="T33" i="3"/>
  <c r="H33" i="3"/>
  <c r="G33" i="3"/>
  <c r="AK33" i="3"/>
  <c r="D33" i="3"/>
  <c r="AJ33" i="3"/>
  <c r="S31" i="3"/>
  <c r="O33" i="3"/>
  <c r="AB33" i="3"/>
  <c r="K33" i="3"/>
  <c r="R33" i="3"/>
  <c r="AG33" i="3"/>
  <c r="AC33" i="3"/>
  <c r="Z33" i="3"/>
  <c r="J33" i="3"/>
  <c r="AF33" i="3"/>
  <c r="AE33" i="3"/>
  <c r="AD33" i="3"/>
  <c r="N33" i="3"/>
  <c r="X33" i="3"/>
  <c r="V33" i="3"/>
  <c r="F33" i="3"/>
  <c r="AH33" i="3"/>
  <c r="AA33" i="3"/>
  <c r="Y33" i="3"/>
  <c r="L33" i="3"/>
  <c r="W33" i="3"/>
  <c r="Q33" i="3"/>
  <c r="M33" i="3"/>
  <c r="AM21" i="3"/>
  <c r="AL21" i="3"/>
  <c r="AM20" i="3"/>
  <c r="AL20" i="3"/>
  <c r="AM19" i="3"/>
  <c r="AL19" i="3"/>
  <c r="AM18" i="3"/>
  <c r="AM32" i="3" s="1"/>
  <c r="AL18" i="3"/>
  <c r="AM17" i="3"/>
  <c r="AM28" i="3" s="1"/>
  <c r="AL17" i="3"/>
  <c r="AM16" i="3"/>
  <c r="AL16" i="3"/>
  <c r="AM15" i="3"/>
  <c r="AL15" i="3"/>
  <c r="AN15" i="3" s="1"/>
  <c r="AM14" i="3"/>
  <c r="AL14" i="3"/>
  <c r="AM13" i="3"/>
  <c r="AL13" i="3"/>
  <c r="AM12" i="3"/>
  <c r="AL12" i="3"/>
  <c r="AM11" i="3"/>
  <c r="AL11" i="3"/>
  <c r="AL27" i="3" s="1"/>
  <c r="AM10" i="3"/>
  <c r="AL10" i="3"/>
  <c r="AN10" i="3" s="1"/>
  <c r="AM9" i="3"/>
  <c r="AM30" i="3" s="1"/>
  <c r="AL9" i="3"/>
  <c r="AM8" i="3"/>
  <c r="AM29" i="3" s="1"/>
  <c r="AL8" i="3"/>
  <c r="AM7" i="3"/>
  <c r="AL7" i="3"/>
  <c r="AM6" i="3"/>
  <c r="AL6" i="3"/>
  <c r="AN16" i="3" l="1"/>
  <c r="S33" i="3"/>
  <c r="AN13" i="3"/>
  <c r="AN12" i="3"/>
  <c r="AN6" i="3"/>
  <c r="AN19" i="3"/>
  <c r="AN14" i="3"/>
  <c r="AN20" i="3"/>
  <c r="AN21" i="3"/>
  <c r="AN17" i="3"/>
  <c r="AL28" i="3"/>
  <c r="AN18" i="3"/>
  <c r="AN32" i="3" s="1"/>
  <c r="AL32" i="3"/>
  <c r="AN11" i="3"/>
  <c r="AN27" i="3" s="1"/>
  <c r="AM27" i="3"/>
  <c r="AN9" i="3"/>
  <c r="AN30" i="3" s="1"/>
  <c r="AL30" i="3"/>
  <c r="AN8" i="3"/>
  <c r="AN29" i="3" s="1"/>
  <c r="AL29" i="3"/>
  <c r="AN7" i="3"/>
  <c r="AN31" i="3" s="1"/>
  <c r="AL31" i="3"/>
  <c r="AM31" i="3"/>
  <c r="AN28" i="3" l="1"/>
  <c r="AN33" i="3" s="1"/>
  <c r="AL33" i="3"/>
  <c r="AM33" i="3"/>
</calcChain>
</file>

<file path=xl/sharedStrings.xml><?xml version="1.0" encoding="utf-8"?>
<sst xmlns="http://schemas.openxmlformats.org/spreadsheetml/2006/main" count="285" uniqueCount="115">
  <si>
    <t>JUN</t>
  </si>
  <si>
    <t>JUL</t>
  </si>
  <si>
    <t>AGO</t>
  </si>
  <si>
    <t>SET</t>
  </si>
  <si>
    <t>OCT</t>
  </si>
  <si>
    <t>NOV</t>
  </si>
  <si>
    <t>DIC</t>
  </si>
  <si>
    <t>DISTRITOS</t>
  </si>
  <si>
    <t>C.S. ALTO INCLAN</t>
  </si>
  <si>
    <t>P.S. VILLA LOURDES</t>
  </si>
  <si>
    <t>C.S. MATARANI</t>
  </si>
  <si>
    <t>P.S. MEJÍA</t>
  </si>
  <si>
    <t>C.S. LA PUNTA</t>
  </si>
  <si>
    <t>C.S. LA CURVA</t>
  </si>
  <si>
    <t>P.S. EL ARENAL</t>
  </si>
  <si>
    <t>TOTAL</t>
  </si>
  <si>
    <t>P.S. ALTO ENSENADA</t>
  </si>
  <si>
    <t>C.S. COCACHACRA</t>
  </si>
  <si>
    <t>P.S. El FISCAL</t>
  </si>
  <si>
    <t>P.S. LA PASCANA</t>
  </si>
  <si>
    <t>P.S. EL TORO</t>
  </si>
  <si>
    <t>EMERG</t>
  </si>
  <si>
    <t>FEBRERO</t>
  </si>
  <si>
    <t>ENERO</t>
  </si>
  <si>
    <t>MARZO</t>
  </si>
  <si>
    <t>ABRIL</t>
  </si>
  <si>
    <t>MAYO</t>
  </si>
  <si>
    <t xml:space="preserve">Prioridad </t>
  </si>
  <si>
    <t>Código prioridad</t>
  </si>
  <si>
    <t>Diagnostico/Actividad/Procedimiento</t>
  </si>
  <si>
    <t>Diagnostico Motivo de Consulta Y/O Actividad de Salud</t>
  </si>
  <si>
    <t>Tipo de Diagnostico</t>
  </si>
  <si>
    <t>Valor LAB</t>
  </si>
  <si>
    <t>Código CIE/CPT</t>
  </si>
  <si>
    <t>P</t>
  </si>
  <si>
    <t>D</t>
  </si>
  <si>
    <t>R</t>
  </si>
  <si>
    <t>1º</t>
  </si>
  <si>
    <t>2º</t>
  </si>
  <si>
    <t>3º</t>
  </si>
  <si>
    <t>I</t>
  </si>
  <si>
    <t>CHOQUE HIPOVOLEMICO</t>
  </si>
  <si>
    <t>RF</t>
  </si>
  <si>
    <t>R571</t>
  </si>
  <si>
    <t>HERIDA ABIERTA POR ARMA DE FUEGO</t>
  </si>
  <si>
    <t>T141</t>
  </si>
  <si>
    <t>EMERGENCIA</t>
  </si>
  <si>
    <t>II</t>
  </si>
  <si>
    <t xml:space="preserve"> COLECISTITIS AGUDA</t>
  </si>
  <si>
    <t>K810</t>
  </si>
  <si>
    <t>III</t>
  </si>
  <si>
    <t xml:space="preserve"> HIPERTENSIÓN ARTERIAL  </t>
  </si>
  <si>
    <t>URG</t>
  </si>
  <si>
    <t>I10X</t>
  </si>
  <si>
    <t>URGENCIA</t>
  </si>
  <si>
    <t xml:space="preserve"> HERIDA DEL CODO</t>
  </si>
  <si>
    <t>S510</t>
  </si>
  <si>
    <t>IV</t>
  </si>
  <si>
    <t>FARINGITIS AGUDA</t>
  </si>
  <si>
    <t>J029</t>
  </si>
  <si>
    <t>Total general</t>
  </si>
  <si>
    <t>M.R. LA PUNTA</t>
  </si>
  <si>
    <t>M.R. COCACHACRA</t>
  </si>
  <si>
    <t>M.R. ALTO INCLÁN</t>
  </si>
  <si>
    <t>ESTABLECIMIENTO</t>
  </si>
  <si>
    <t>TOTAL FEB</t>
  </si>
  <si>
    <t>TOTAL ENE</t>
  </si>
  <si>
    <t>TOTAL MAR</t>
  </si>
  <si>
    <t>TOTAL ABR</t>
  </si>
  <si>
    <t>TOTAL MAY</t>
  </si>
  <si>
    <t>TOTAL JUN</t>
  </si>
  <si>
    <t>TOTAL JUL</t>
  </si>
  <si>
    <t>TOTAL AGO</t>
  </si>
  <si>
    <t>TOTAL SET</t>
  </si>
  <si>
    <t>TOTAL OCT</t>
  </si>
  <si>
    <t>TOTAL NOV</t>
  </si>
  <si>
    <t>TOTAL DIC</t>
  </si>
  <si>
    <t>FUENTE: HISMINSA</t>
  </si>
  <si>
    <t>COCACHACRA</t>
  </si>
  <si>
    <t>ISLAY</t>
  </si>
  <si>
    <t>MOLLENDO</t>
  </si>
  <si>
    <t>PUNTA DE BOMBÓN</t>
  </si>
  <si>
    <t>DEÁN VALDIVIA</t>
  </si>
  <si>
    <t>MEJÍA</t>
  </si>
  <si>
    <t>CODIGOS DE PROCEDIMIENTOS MEDICOS Y SANITARIOS ASOCIADOS A PRIORIDAD DE ATENCIÓN</t>
  </si>
  <si>
    <r>
      <t>Prioridad I</t>
    </r>
    <r>
      <rPr>
        <sz val="12"/>
        <color theme="1"/>
        <rFont val="Calibri"/>
        <family val="2"/>
        <scheme val="minor"/>
      </rPr>
      <t xml:space="preserve"> (99285.01)</t>
    </r>
  </si>
  <si>
    <r>
      <rPr>
        <b/>
        <sz val="12"/>
        <color theme="1"/>
        <rFont val="Calibri"/>
        <family val="2"/>
        <scheme val="minor"/>
      </rPr>
      <t>Pacientes con alteración súbita y crítica del estado de salud en riesgo inminente de muerte</t>
    </r>
    <r>
      <rPr>
        <sz val="12"/>
        <color theme="1"/>
        <rFont val="Calibri"/>
        <family val="2"/>
        <scheme val="minor"/>
      </rPr>
      <t xml:space="preserve"> y que requiere atención inmediata en la Sala de Reanimación - </t>
    </r>
    <r>
      <rPr>
        <b/>
        <sz val="12"/>
        <color theme="1"/>
        <rFont val="Calibri"/>
        <family val="2"/>
        <scheme val="minor"/>
      </rPr>
      <t>Shock Trauma.</t>
    </r>
  </si>
  <si>
    <r>
      <t>Prioridad II</t>
    </r>
    <r>
      <rPr>
        <sz val="12"/>
        <color theme="1"/>
        <rFont val="Calibri"/>
        <family val="2"/>
        <scheme val="minor"/>
      </rPr>
      <t xml:space="preserve"> (99284.01)</t>
    </r>
  </si>
  <si>
    <r>
      <rPr>
        <b/>
        <sz val="12"/>
        <color theme="1"/>
        <rFont val="Calibri"/>
        <family val="2"/>
        <scheme val="minor"/>
      </rPr>
      <t>Pacientes con portadores de cuadro súbito, agudo con riesgo de muerte</t>
    </r>
    <r>
      <rPr>
        <sz val="12"/>
        <color theme="1"/>
        <rFont val="Calibri"/>
        <family val="2"/>
        <scheme val="minor"/>
      </rPr>
      <t xml:space="preserve"> y complicaciones serias, cuya atención debe realizar en un tiempo de espera no mayor de 10 minutos desde su ingreso, serán atendidos en Consultorios de Emergencia.</t>
    </r>
  </si>
  <si>
    <r>
      <t xml:space="preserve">Prioridad III </t>
    </r>
    <r>
      <rPr>
        <sz val="12"/>
        <color theme="1"/>
        <rFont val="Calibri"/>
        <family val="2"/>
        <scheme val="minor"/>
      </rPr>
      <t>(99283, 99282)</t>
    </r>
  </si>
  <si>
    <r>
      <rPr>
        <b/>
        <sz val="12"/>
        <color theme="1"/>
        <rFont val="Calibri"/>
        <family val="2"/>
        <scheme val="minor"/>
      </rPr>
      <t>Pacientes que no presentan riesgo de muerte ni secuelas invalidantes.</t>
    </r>
    <r>
      <rPr>
        <sz val="12"/>
        <color theme="1"/>
        <rFont val="Calibri"/>
        <family val="2"/>
        <scheme val="minor"/>
      </rPr>
      <t xml:space="preserve"> Amerita atención en el Tópico de Emergencia, teniendo prioridad la atención de casos </t>
    </r>
    <r>
      <rPr>
        <b/>
        <sz val="12"/>
        <color theme="1"/>
        <rFont val="Calibri"/>
        <family val="2"/>
        <scheme val="minor"/>
      </rPr>
      <t>I y II</t>
    </r>
    <r>
      <rPr>
        <sz val="12"/>
        <color theme="1"/>
        <rFont val="Calibri"/>
        <family val="2"/>
        <scheme val="minor"/>
      </rPr>
      <t>.</t>
    </r>
  </si>
  <si>
    <r>
      <t>Prioridad IV</t>
    </r>
    <r>
      <rPr>
        <sz val="12"/>
        <color theme="1"/>
        <rFont val="Calibri"/>
        <family val="2"/>
        <scheme val="minor"/>
      </rPr>
      <t xml:space="preserve">   (99281)</t>
    </r>
  </si>
  <si>
    <r>
      <t>Manejo inicial͕ Consulta en emergencia problema de alta severidad y</t>
    </r>
    <r>
      <rPr>
        <b/>
        <sz val="11"/>
        <color theme="1"/>
        <rFont val="Calibri"/>
        <family val="2"/>
        <scheme val="minor"/>
      </rPr>
      <t xml:space="preserve"> pone en riesgo inmediato la vida</t>
    </r>
    <r>
      <rPr>
        <sz val="11"/>
        <color theme="1"/>
        <rFont val="Calibri"/>
        <family val="2"/>
        <scheme val="minor"/>
      </rPr>
      <t xml:space="preserve"> o deterioro severo funcional. </t>
    </r>
    <r>
      <rPr>
        <b/>
        <sz val="11"/>
        <color theme="1"/>
        <rFont val="Calibri"/>
        <family val="2"/>
        <scheme val="minor"/>
      </rPr>
      <t>(Prioridad I)</t>
    </r>
  </si>
  <si>
    <r>
      <t xml:space="preserve">Manejo inicial͕ Consulta en emergencia problema es de alta severidad y requiere de evaluación urgente por el médico, pero </t>
    </r>
    <r>
      <rPr>
        <b/>
        <sz val="11"/>
        <color theme="1"/>
        <rFont val="Calibri"/>
        <family val="2"/>
        <scheme val="minor"/>
      </rPr>
      <t>no pone en riesgo inmediato a la vida.(Prioridad II)</t>
    </r>
  </si>
  <si>
    <r>
      <t xml:space="preserve">Consulta en emergencia para evaluación y manejo de un paciente que requiere de estos tres componentes: ,Historia focalizada extendida del problema, examen clínico focalizado extendido del problema͕. decisión médica de moderada complejidad usualmente </t>
    </r>
    <r>
      <rPr>
        <b/>
        <sz val="11"/>
        <color theme="1"/>
        <rFont val="Calibri"/>
        <family val="2"/>
        <scheme val="minor"/>
      </rPr>
      <t>el problema es de moderada severidad. (Prioridad III)</t>
    </r>
  </si>
  <si>
    <r>
      <t xml:space="preserve">Consulta en emergencia para evaluación y manejo de un paciente que requiere de estos tres componentes: ,Historia focalizada extendida del problema, examen clínico focalizado extendido del problema͕, decisión médica de baja complejidad usualmente el </t>
    </r>
    <r>
      <rPr>
        <b/>
        <sz val="11"/>
        <color theme="1"/>
        <rFont val="Calibri"/>
        <family val="2"/>
        <scheme val="minor"/>
      </rPr>
      <t>problema es de baja severidad. (Prioridad III)</t>
    </r>
  </si>
  <si>
    <r>
      <t xml:space="preserve">Consulta en emergencia para evaluación y manejo de un paciente que requiere de estos tres componentes: ,Historia focalizada al problema, examen clínico focalizado al problema, decisión médica simple y directa͕, usualmente el </t>
    </r>
    <r>
      <rPr>
        <b/>
        <sz val="11"/>
        <color theme="1"/>
        <rFont val="Calibri"/>
        <family val="2"/>
        <scheme val="minor"/>
      </rPr>
      <t>problema es autolimitado y de menor complejidad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(Prioridad IV)</t>
    </r>
  </si>
  <si>
    <r>
      <t>* Los CPMS consignados corresponden a los descritos en la actualización del Anexo 01: Listado de procedimientos médicos y sanitarios del sector salud, del documento técnico:</t>
    </r>
    <r>
      <rPr>
        <b/>
        <sz val="11"/>
        <color theme="1"/>
        <rFont val="Calibri"/>
        <family val="2"/>
        <scheme val="minor"/>
      </rPr>
      <t xml:space="preserve"> “Catálogo de Procedimientos Médicos y Sanitarios del Sector Salud” (CPMS) </t>
    </r>
    <r>
      <rPr>
        <sz val="11"/>
        <color theme="1"/>
        <rFont val="Calibri"/>
        <family val="2"/>
        <scheme val="minor"/>
      </rPr>
      <t>aprobado por Resolución Ministerial 860-2021-MINSA</t>
    </r>
  </si>
  <si>
    <r>
      <rPr>
        <b/>
        <sz val="12"/>
        <color theme="1"/>
        <rFont val="Calibri"/>
        <family val="2"/>
        <scheme val="minor"/>
      </rPr>
      <t xml:space="preserve">Pacientes sin compromiso de funciones vitales ni riesgo de complicación inmediata,  </t>
    </r>
    <r>
      <rPr>
        <sz val="12"/>
        <color theme="1"/>
        <rFont val="Calibri"/>
        <family val="2"/>
        <scheme val="minor"/>
      </rPr>
      <t>que puede ser atendido en Consulta Externa o Consultorios desentralizados</t>
    </r>
  </si>
  <si>
    <t>Total EMERG</t>
  </si>
  <si>
    <t>Total URG</t>
  </si>
  <si>
    <t>ENE</t>
  </si>
  <si>
    <t>FEB</t>
  </si>
  <si>
    <t>MAR</t>
  </si>
  <si>
    <t>ABR</t>
  </si>
  <si>
    <t>EMERGENCIAS</t>
  </si>
  <si>
    <t>URGENCIAS</t>
  </si>
  <si>
    <t xml:space="preserve">ATENCIONES DE EMERGENCIA-URGENCIAS -  RED DE SALUD ISLAY 2025 </t>
  </si>
  <si>
    <t>FUENTE:HISMINSA</t>
  </si>
  <si>
    <t>MAY</t>
  </si>
  <si>
    <t>P.S. EL FISCAL</t>
  </si>
  <si>
    <r>
      <t xml:space="preserve">ATENCIONES DE </t>
    </r>
    <r>
      <rPr>
        <b/>
        <sz val="17"/>
        <color theme="1"/>
        <rFont val="Calibri"/>
        <family val="2"/>
        <scheme val="minor"/>
      </rPr>
      <t>EMERGENCIA-URGENCIAS</t>
    </r>
    <r>
      <rPr>
        <b/>
        <sz val="16"/>
        <color theme="1"/>
        <rFont val="Calibri"/>
        <family val="2"/>
        <scheme val="minor"/>
      </rPr>
      <t xml:space="preserve"> POR ESTABLECIMIENTOS SEGÚN MESES </t>
    </r>
  </si>
  <si>
    <t xml:space="preserve"> RED DE SALUD ISLAY - 2025 </t>
  </si>
  <si>
    <t>ACUMULADO</t>
  </si>
  <si>
    <t>HOSPITAL ALTO INCLÁN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</si>
</sst>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0.14999847407452621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3">
    <xf numFmtId="0" fontId="0" fillId="0" borderId="0" xfId="0"/>
    <xf numFmtId="0" fontId="8" fillId="2" borderId="3" xfId="1" applyFont="1" applyFill="1" applyBorder="1"/>
    <xf numFmtId="0" fontId="8" fillId="2" borderId="4" xfId="1" applyFont="1" applyFill="1" applyBorder="1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10" fillId="4" borderId="13" xfId="0" applyFont="1" applyFill="1" applyBorder="1"/>
    <xf numFmtId="0" fontId="10" fillId="4" borderId="13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left" indent="1"/>
    </xf>
    <xf numFmtId="0" fontId="0" fillId="0" borderId="13" xfId="0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10" fillId="4" borderId="13" xfId="0" applyFont="1" applyFill="1" applyBorder="1" applyAlignment="1">
      <alignment horizontal="left"/>
    </xf>
    <xf numFmtId="0" fontId="11" fillId="0" borderId="16" xfId="0" applyFont="1" applyBorder="1" applyAlignment="1">
      <alignment horizontal="left" indent="1"/>
    </xf>
    <xf numFmtId="0" fontId="8" fillId="2" borderId="17" xfId="1" applyFont="1" applyFill="1" applyBorder="1"/>
    <xf numFmtId="0" fontId="0" fillId="0" borderId="14" xfId="0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0" fillId="9" borderId="13" xfId="0" applyFont="1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10" fillId="10" borderId="13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wrapText="1"/>
    </xf>
    <xf numFmtId="0" fontId="13" fillId="0" borderId="0" xfId="0" applyFont="1"/>
    <xf numFmtId="0" fontId="10" fillId="0" borderId="12" xfId="0" applyFont="1" applyBorder="1" applyAlignment="1">
      <alignment horizontal="left" vertical="center"/>
    </xf>
    <xf numFmtId="0" fontId="0" fillId="0" borderId="12" xfId="0" applyBorder="1"/>
    <xf numFmtId="0" fontId="14" fillId="0" borderId="0" xfId="0" applyFont="1" applyAlignment="1">
      <alignment horizontal="left" indent="1"/>
    </xf>
    <xf numFmtId="0" fontId="0" fillId="0" borderId="13" xfId="0" applyBorder="1"/>
    <xf numFmtId="0" fontId="10" fillId="0" borderId="18" xfId="0" applyFont="1" applyBorder="1" applyAlignment="1">
      <alignment horizontal="left"/>
    </xf>
    <xf numFmtId="0" fontId="10" fillId="0" borderId="13" xfId="0" applyFont="1" applyBorder="1"/>
    <xf numFmtId="0" fontId="0" fillId="5" borderId="13" xfId="0" applyFill="1" applyBorder="1"/>
    <xf numFmtId="0" fontId="10" fillId="10" borderId="13" xfId="0" applyFont="1" applyFill="1" applyBorder="1"/>
    <xf numFmtId="0" fontId="10" fillId="11" borderId="13" xfId="0" applyFont="1" applyFill="1" applyBorder="1" applyAlignment="1">
      <alignment horizontal="left"/>
    </xf>
    <xf numFmtId="0" fontId="10" fillId="11" borderId="13" xfId="0" applyFont="1" applyFill="1" applyBorder="1" applyAlignment="1">
      <alignment horizontal="center"/>
    </xf>
    <xf numFmtId="0" fontId="10" fillId="12" borderId="13" xfId="0" applyFont="1" applyFill="1" applyBorder="1"/>
    <xf numFmtId="0" fontId="10" fillId="5" borderId="14" xfId="0" applyFont="1" applyFill="1" applyBorder="1" applyAlignment="1">
      <alignment horizontal="center" wrapText="1"/>
    </xf>
    <xf numFmtId="0" fontId="10" fillId="5" borderId="15" xfId="0" applyFont="1" applyFill="1" applyBorder="1" applyAlignment="1">
      <alignment horizontal="center" wrapText="1"/>
    </xf>
    <xf numFmtId="0" fontId="10" fillId="4" borderId="18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9" borderId="14" xfId="0" applyFont="1" applyFill="1" applyBorder="1" applyAlignment="1">
      <alignment horizontal="center" wrapText="1"/>
    </xf>
    <xf numFmtId="0" fontId="10" fillId="9" borderId="15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0" fillId="3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10" fillId="3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00000000-0005-0000-0000-000001000000}"/>
    <cellStyle name="Normal 9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solidFill>
                  <a:schemeClr val="tx1"/>
                </a:solidFill>
              </a:rPr>
              <a:t>ATENCIÓN</a:t>
            </a:r>
            <a:r>
              <a:rPr lang="es-PE" sz="1800" b="1" baseline="0">
                <a:solidFill>
                  <a:schemeClr val="tx1"/>
                </a:solidFill>
              </a:rPr>
              <a:t> DE URGENCIAS Y EMERGENCIAS 2025</a:t>
            </a:r>
            <a:endParaRPr lang="es-PE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Hoja2!$A$4</c:f>
              <c:strCache>
                <c:ptCount val="1"/>
                <c:pt idx="0">
                  <c:v>EMERGENCIAS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Hoja2!$B$3:$M$3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Hoja2!$B$4:$M$4</c:f>
              <c:numCache>
                <c:formatCode>General</c:formatCode>
                <c:ptCount val="12"/>
                <c:pt idx="0">
                  <c:v>98</c:v>
                </c:pt>
                <c:pt idx="1">
                  <c:v>112</c:v>
                </c:pt>
                <c:pt idx="2">
                  <c:v>130</c:v>
                </c:pt>
                <c:pt idx="3">
                  <c:v>111</c:v>
                </c:pt>
                <c:pt idx="4">
                  <c:v>149</c:v>
                </c:pt>
                <c:pt idx="5">
                  <c:v>115</c:v>
                </c:pt>
                <c:pt idx="6">
                  <c:v>146</c:v>
                </c:pt>
                <c:pt idx="7">
                  <c:v>176</c:v>
                </c:pt>
                <c:pt idx="8">
                  <c:v>209</c:v>
                </c:pt>
                <c:pt idx="9">
                  <c:v>242</c:v>
                </c:pt>
                <c:pt idx="10">
                  <c:v>165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0-4C0A-BA17-CB97F0631B9A}"/>
            </c:ext>
          </c:extLst>
        </c:ser>
        <c:ser>
          <c:idx val="1"/>
          <c:order val="1"/>
          <c:tx>
            <c:strRef>
              <c:f>Hoja2!$A$5</c:f>
              <c:strCache>
                <c:ptCount val="1"/>
                <c:pt idx="0">
                  <c:v>URGENCIAS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2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Hoja2!$B$3:$M$3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Hoja2!$B$5:$M$5</c:f>
              <c:numCache>
                <c:formatCode>General</c:formatCode>
                <c:ptCount val="12"/>
                <c:pt idx="0">
                  <c:v>999</c:v>
                </c:pt>
                <c:pt idx="1">
                  <c:v>1193</c:v>
                </c:pt>
                <c:pt idx="2">
                  <c:v>1025</c:v>
                </c:pt>
                <c:pt idx="3">
                  <c:v>767</c:v>
                </c:pt>
                <c:pt idx="4">
                  <c:v>877</c:v>
                </c:pt>
                <c:pt idx="5">
                  <c:v>800</c:v>
                </c:pt>
                <c:pt idx="6">
                  <c:v>800</c:v>
                </c:pt>
                <c:pt idx="7">
                  <c:v>685</c:v>
                </c:pt>
                <c:pt idx="8">
                  <c:v>771</c:v>
                </c:pt>
                <c:pt idx="9">
                  <c:v>905</c:v>
                </c:pt>
                <c:pt idx="10">
                  <c:v>865</c:v>
                </c:pt>
                <c:pt idx="11">
                  <c:v>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0-4C0A-BA17-CB97F0631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814848"/>
        <c:axId val="1623816288"/>
      </c:lineChart>
      <c:catAx>
        <c:axId val="16238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23816288"/>
        <c:crosses val="autoZero"/>
        <c:auto val="1"/>
        <c:lblAlgn val="ctr"/>
        <c:lblOffset val="100"/>
        <c:noMultiLvlLbl val="0"/>
      </c:catAx>
      <c:valAx>
        <c:axId val="162381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23814848"/>
        <c:crosses val="autoZero"/>
        <c:crossBetween val="between"/>
      </c:valAx>
      <c:spPr>
        <a:solidFill>
          <a:srgbClr val="FFFFCC"/>
        </a:solidFill>
        <a:ln>
          <a:solidFill>
            <a:schemeClr val="accent2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9484E9-293D-4701-AB10-92B6AF33E09E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B3A2FC-7810-EE8D-BBCF-67160A5B0A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158029</xdr:colOff>
      <xdr:row>12</xdr:row>
      <xdr:rowOff>14336</xdr:rowOff>
    </xdr:from>
    <xdr:to>
      <xdr:col>5</xdr:col>
      <xdr:colOff>270332</xdr:colOff>
      <xdr:row>12</xdr:row>
      <xdr:rowOff>149061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E34E5B1-5FB6-4E57-B162-554D9C2FDCE8}"/>
            </a:ext>
          </a:extLst>
        </xdr:cNvPr>
        <xdr:cNvCxnSpPr/>
      </xdr:nvCxnSpPr>
      <xdr:spPr>
        <a:xfrm>
          <a:off x="8463829" y="3948161"/>
          <a:ext cx="112303" cy="134725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146062</xdr:colOff>
      <xdr:row>13</xdr:row>
      <xdr:rowOff>138832</xdr:rowOff>
    </xdr:from>
    <xdr:to>
      <xdr:col>6</xdr:col>
      <xdr:colOff>269595</xdr:colOff>
      <xdr:row>13</xdr:row>
      <xdr:rowOff>287030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D19642E-B7AA-4999-9BD1-D71BFC14BA48}"/>
            </a:ext>
          </a:extLst>
        </xdr:cNvPr>
        <xdr:cNvCxnSpPr/>
      </xdr:nvCxnSpPr>
      <xdr:spPr>
        <a:xfrm>
          <a:off x="8899537" y="4282207"/>
          <a:ext cx="123533" cy="148198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150300</xdr:colOff>
      <xdr:row>14</xdr:row>
      <xdr:rowOff>301808</xdr:rowOff>
    </xdr:from>
    <xdr:to>
      <xdr:col>6</xdr:col>
      <xdr:colOff>273833</xdr:colOff>
      <xdr:row>14</xdr:row>
      <xdr:rowOff>450006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33DFB7B-9244-450F-BED7-E227EA06C371}"/>
            </a:ext>
          </a:extLst>
        </xdr:cNvPr>
        <xdr:cNvCxnSpPr/>
      </xdr:nvCxnSpPr>
      <xdr:spPr>
        <a:xfrm>
          <a:off x="8903775" y="4902383"/>
          <a:ext cx="123533" cy="148198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143952</xdr:colOff>
      <xdr:row>15</xdr:row>
      <xdr:rowOff>496544</xdr:rowOff>
    </xdr:from>
    <xdr:to>
      <xdr:col>6</xdr:col>
      <xdr:colOff>267485</xdr:colOff>
      <xdr:row>15</xdr:row>
      <xdr:rowOff>644742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1941B06-8C7D-45E9-8DAB-F0CF0C0FEEB3}"/>
            </a:ext>
          </a:extLst>
        </xdr:cNvPr>
        <xdr:cNvCxnSpPr/>
      </xdr:nvCxnSpPr>
      <xdr:spPr>
        <a:xfrm>
          <a:off x="8897427" y="5887694"/>
          <a:ext cx="123533" cy="148198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158773</xdr:colOff>
      <xdr:row>16</xdr:row>
      <xdr:rowOff>500782</xdr:rowOff>
    </xdr:from>
    <xdr:to>
      <xdr:col>6</xdr:col>
      <xdr:colOff>282306</xdr:colOff>
      <xdr:row>16</xdr:row>
      <xdr:rowOff>648980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CB8C506-5248-42AA-84F9-816DFF664802}"/>
            </a:ext>
          </a:extLst>
        </xdr:cNvPr>
        <xdr:cNvCxnSpPr/>
      </xdr:nvCxnSpPr>
      <xdr:spPr>
        <a:xfrm>
          <a:off x="8912248" y="7034932"/>
          <a:ext cx="123533" cy="148198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152421</xdr:colOff>
      <xdr:row>17</xdr:row>
      <xdr:rowOff>494432</xdr:rowOff>
    </xdr:from>
    <xdr:to>
      <xdr:col>6</xdr:col>
      <xdr:colOff>275954</xdr:colOff>
      <xdr:row>17</xdr:row>
      <xdr:rowOff>642630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D72BF0F-9500-475C-B317-1B571CF84408}"/>
            </a:ext>
          </a:extLst>
        </xdr:cNvPr>
        <xdr:cNvCxnSpPr/>
      </xdr:nvCxnSpPr>
      <xdr:spPr>
        <a:xfrm>
          <a:off x="8905896" y="8171582"/>
          <a:ext cx="123533" cy="148198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137303</xdr:colOff>
      <xdr:row>12</xdr:row>
      <xdr:rowOff>25404</xdr:rowOff>
    </xdr:from>
    <xdr:to>
      <xdr:col>5</xdr:col>
      <xdr:colOff>332328</xdr:colOff>
      <xdr:row>12</xdr:row>
      <xdr:rowOff>127406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220E47A-6E62-4943-A0B0-B67A3D003E6F}"/>
            </a:ext>
          </a:extLst>
        </xdr:cNvPr>
        <xdr:cNvCxnSpPr/>
      </xdr:nvCxnSpPr>
      <xdr:spPr>
        <a:xfrm flipH="1">
          <a:off x="8443103" y="3959229"/>
          <a:ext cx="195025" cy="102002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120365</xdr:colOff>
      <xdr:row>13</xdr:row>
      <xdr:rowOff>167215</xdr:rowOff>
    </xdr:from>
    <xdr:to>
      <xdr:col>6</xdr:col>
      <xdr:colOff>315390</xdr:colOff>
      <xdr:row>13</xdr:row>
      <xdr:rowOff>269217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E4D20CA-E0BE-464F-BBAA-2ABDD8AA5794}"/>
            </a:ext>
          </a:extLst>
        </xdr:cNvPr>
        <xdr:cNvCxnSpPr/>
      </xdr:nvCxnSpPr>
      <xdr:spPr>
        <a:xfrm flipH="1">
          <a:off x="8873840" y="4310590"/>
          <a:ext cx="195025" cy="102002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114015</xdr:colOff>
      <xdr:row>14</xdr:row>
      <xdr:rowOff>330194</xdr:rowOff>
    </xdr:from>
    <xdr:to>
      <xdr:col>6</xdr:col>
      <xdr:colOff>309040</xdr:colOff>
      <xdr:row>14</xdr:row>
      <xdr:rowOff>432196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269B4FF2-CFBB-4AC9-9AFA-106A84E65E9C}"/>
            </a:ext>
          </a:extLst>
        </xdr:cNvPr>
        <xdr:cNvCxnSpPr/>
      </xdr:nvCxnSpPr>
      <xdr:spPr>
        <a:xfrm flipH="1">
          <a:off x="8867490" y="4930769"/>
          <a:ext cx="195025" cy="102002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118250</xdr:colOff>
      <xdr:row>15</xdr:row>
      <xdr:rowOff>514343</xdr:rowOff>
    </xdr:from>
    <xdr:to>
      <xdr:col>6</xdr:col>
      <xdr:colOff>313275</xdr:colOff>
      <xdr:row>15</xdr:row>
      <xdr:rowOff>616345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76094F82-4E5D-44A7-B4FF-7346B7E305E2}"/>
            </a:ext>
          </a:extLst>
        </xdr:cNvPr>
        <xdr:cNvCxnSpPr/>
      </xdr:nvCxnSpPr>
      <xdr:spPr>
        <a:xfrm flipH="1">
          <a:off x="8871725" y="5905493"/>
          <a:ext cx="195025" cy="102002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122488</xdr:colOff>
      <xdr:row>16</xdr:row>
      <xdr:rowOff>518576</xdr:rowOff>
    </xdr:from>
    <xdr:to>
      <xdr:col>6</xdr:col>
      <xdr:colOff>317513</xdr:colOff>
      <xdr:row>16</xdr:row>
      <xdr:rowOff>620578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9F712B14-0ACF-45DE-8D95-87D521F31E90}"/>
            </a:ext>
          </a:extLst>
        </xdr:cNvPr>
        <xdr:cNvCxnSpPr/>
      </xdr:nvCxnSpPr>
      <xdr:spPr>
        <a:xfrm flipH="1">
          <a:off x="8875963" y="7052726"/>
          <a:ext cx="195025" cy="102002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116143</xdr:colOff>
      <xdr:row>17</xdr:row>
      <xdr:rowOff>533397</xdr:rowOff>
    </xdr:from>
    <xdr:to>
      <xdr:col>6</xdr:col>
      <xdr:colOff>311168</xdr:colOff>
      <xdr:row>17</xdr:row>
      <xdr:rowOff>635399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3CA57181-219E-4B6D-88AF-0AFB3C61D9F5}"/>
            </a:ext>
          </a:extLst>
        </xdr:cNvPr>
        <xdr:cNvCxnSpPr/>
      </xdr:nvCxnSpPr>
      <xdr:spPr>
        <a:xfrm flipH="1">
          <a:off x="8869618" y="8210547"/>
          <a:ext cx="195025" cy="102002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3002-DAE1-4881-BF72-76B824E6F38A}">
  <dimension ref="A1:N44"/>
  <sheetViews>
    <sheetView tabSelected="1" workbookViewId="0">
      <selection activeCell="A29" sqref="A29"/>
    </sheetView>
  </sheetViews>
  <sheetFormatPr baseColWidth="10" defaultRowHeight="15" x14ac:dyDescent="0.25"/>
  <cols>
    <col min="1" max="1" width="37.7109375" customWidth="1"/>
  </cols>
  <sheetData>
    <row r="1" spans="1:14" ht="21" x14ac:dyDescent="0.35">
      <c r="A1" s="3" t="s">
        <v>107</v>
      </c>
    </row>
    <row r="4" spans="1:14" x14ac:dyDescent="0.25">
      <c r="A4" s="6"/>
      <c r="B4" s="50" t="s">
        <v>105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2"/>
      <c r="N4" s="48" t="s">
        <v>99</v>
      </c>
    </row>
    <row r="5" spans="1:14" x14ac:dyDescent="0.25">
      <c r="A5" s="6" t="s">
        <v>64</v>
      </c>
      <c r="B5" s="7" t="s">
        <v>101</v>
      </c>
      <c r="C5" s="7" t="s">
        <v>102</v>
      </c>
      <c r="D5" s="7" t="s">
        <v>103</v>
      </c>
      <c r="E5" s="7" t="s">
        <v>104</v>
      </c>
      <c r="F5" s="7" t="s">
        <v>109</v>
      </c>
      <c r="G5" s="7" t="s">
        <v>0</v>
      </c>
      <c r="H5" s="7" t="s">
        <v>1</v>
      </c>
      <c r="I5" s="7" t="s">
        <v>2</v>
      </c>
      <c r="J5" s="7" t="s">
        <v>3</v>
      </c>
      <c r="K5" s="7" t="s">
        <v>4</v>
      </c>
      <c r="L5" s="7" t="s">
        <v>5</v>
      </c>
      <c r="M5" s="7" t="s">
        <v>6</v>
      </c>
      <c r="N5" s="49"/>
    </row>
    <row r="6" spans="1:14" x14ac:dyDescent="0.25">
      <c r="A6" s="45" t="s">
        <v>63</v>
      </c>
      <c r="B6" s="46">
        <v>94</v>
      </c>
      <c r="C6" s="46">
        <v>101</v>
      </c>
      <c r="D6" s="46">
        <v>104</v>
      </c>
      <c r="E6" s="46">
        <v>83</v>
      </c>
      <c r="F6" s="46">
        <v>117</v>
      </c>
      <c r="G6" s="46">
        <v>87</v>
      </c>
      <c r="H6" s="46">
        <v>120</v>
      </c>
      <c r="I6" s="46">
        <v>144</v>
      </c>
      <c r="J6" s="46">
        <v>184</v>
      </c>
      <c r="K6" s="46">
        <v>194</v>
      </c>
      <c r="L6" s="46">
        <v>144</v>
      </c>
      <c r="M6" s="46">
        <v>154</v>
      </c>
      <c r="N6" s="47">
        <f>SUM(B6:M6)</f>
        <v>1526</v>
      </c>
    </row>
    <row r="7" spans="1:14" x14ac:dyDescent="0.25">
      <c r="A7" s="11" t="s">
        <v>114</v>
      </c>
      <c r="B7" s="12">
        <v>77</v>
      </c>
      <c r="C7" s="12">
        <v>91</v>
      </c>
      <c r="D7" s="12">
        <v>92</v>
      </c>
      <c r="E7" s="12">
        <v>77</v>
      </c>
      <c r="F7" s="12">
        <v>106</v>
      </c>
      <c r="G7" s="12">
        <v>70</v>
      </c>
      <c r="H7" s="12">
        <v>104</v>
      </c>
      <c r="I7" s="12">
        <v>105</v>
      </c>
      <c r="J7" s="12">
        <v>165</v>
      </c>
      <c r="K7" s="12">
        <v>192</v>
      </c>
      <c r="L7" s="12">
        <v>134</v>
      </c>
      <c r="M7" s="12">
        <v>150</v>
      </c>
      <c r="N7" s="43">
        <f t="shared" ref="N7:N21" si="0">SUM(B7:M7)</f>
        <v>1363</v>
      </c>
    </row>
    <row r="8" spans="1:14" x14ac:dyDescent="0.25">
      <c r="A8" s="11" t="s">
        <v>10</v>
      </c>
      <c r="B8" s="12">
        <v>17</v>
      </c>
      <c r="C8" s="12">
        <v>10</v>
      </c>
      <c r="D8" s="12">
        <v>12</v>
      </c>
      <c r="E8" s="12">
        <v>6</v>
      </c>
      <c r="F8" s="12">
        <v>11</v>
      </c>
      <c r="G8" s="12">
        <v>17</v>
      </c>
      <c r="H8" s="12">
        <v>16</v>
      </c>
      <c r="I8" s="12">
        <v>39</v>
      </c>
      <c r="J8" s="12">
        <v>19</v>
      </c>
      <c r="K8" s="12">
        <v>2</v>
      </c>
      <c r="L8" s="12">
        <v>9</v>
      </c>
      <c r="M8" s="12">
        <v>4</v>
      </c>
      <c r="N8" s="43">
        <f t="shared" si="0"/>
        <v>162</v>
      </c>
    </row>
    <row r="9" spans="1:14" x14ac:dyDescent="0.25">
      <c r="A9" s="11" t="s">
        <v>11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43">
        <f t="shared" si="0"/>
        <v>0</v>
      </c>
    </row>
    <row r="10" spans="1:14" x14ac:dyDescent="0.25">
      <c r="A10" s="11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>
        <v>1</v>
      </c>
      <c r="M10" s="12"/>
      <c r="N10" s="43">
        <f t="shared" si="0"/>
        <v>1</v>
      </c>
    </row>
    <row r="11" spans="1:14" x14ac:dyDescent="0.25">
      <c r="A11" s="45" t="s">
        <v>62</v>
      </c>
      <c r="B11" s="46">
        <v>3</v>
      </c>
      <c r="C11" s="46">
        <v>10</v>
      </c>
      <c r="D11" s="46">
        <v>26</v>
      </c>
      <c r="E11" s="46">
        <v>27</v>
      </c>
      <c r="F11" s="46">
        <v>29</v>
      </c>
      <c r="G11" s="46">
        <v>20</v>
      </c>
      <c r="H11" s="46">
        <v>16</v>
      </c>
      <c r="I11" s="46">
        <v>26</v>
      </c>
      <c r="J11" s="46">
        <v>24</v>
      </c>
      <c r="K11" s="46">
        <v>39</v>
      </c>
      <c r="L11" s="46">
        <v>19</v>
      </c>
      <c r="M11" s="46">
        <v>24</v>
      </c>
      <c r="N11" s="47">
        <f t="shared" si="0"/>
        <v>263</v>
      </c>
    </row>
    <row r="12" spans="1:14" x14ac:dyDescent="0.25">
      <c r="A12" s="11" t="s">
        <v>17</v>
      </c>
      <c r="B12" s="12">
        <v>3</v>
      </c>
      <c r="C12" s="12">
        <v>10</v>
      </c>
      <c r="D12" s="12">
        <v>26</v>
      </c>
      <c r="E12" s="12">
        <v>27</v>
      </c>
      <c r="F12" s="12">
        <v>29</v>
      </c>
      <c r="G12" s="12">
        <v>19</v>
      </c>
      <c r="H12" s="12">
        <v>16</v>
      </c>
      <c r="I12" s="12">
        <v>25</v>
      </c>
      <c r="J12" s="12">
        <v>24</v>
      </c>
      <c r="K12" s="12">
        <v>39</v>
      </c>
      <c r="L12" s="12">
        <v>19</v>
      </c>
      <c r="M12" s="12">
        <v>24</v>
      </c>
      <c r="N12" s="43">
        <f t="shared" si="0"/>
        <v>261</v>
      </c>
    </row>
    <row r="13" spans="1:14" x14ac:dyDescent="0.25">
      <c r="A13" s="11" t="s">
        <v>110</v>
      </c>
      <c r="B13" s="12"/>
      <c r="C13" s="12"/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43">
        <f t="shared" si="0"/>
        <v>1</v>
      </c>
    </row>
    <row r="14" spans="1:14" x14ac:dyDescent="0.25">
      <c r="A14" s="11" t="s">
        <v>19</v>
      </c>
      <c r="B14" s="12"/>
      <c r="C14" s="12"/>
      <c r="D14" s="12"/>
      <c r="E14" s="12"/>
      <c r="F14" s="12"/>
      <c r="G14" s="12"/>
      <c r="H14" s="12"/>
      <c r="I14" s="12">
        <v>1</v>
      </c>
      <c r="J14" s="12"/>
      <c r="K14" s="12"/>
      <c r="L14" s="12"/>
      <c r="M14" s="12"/>
      <c r="N14" s="43">
        <f t="shared" si="0"/>
        <v>1</v>
      </c>
    </row>
    <row r="15" spans="1:14" x14ac:dyDescent="0.25">
      <c r="A15" s="11" t="s">
        <v>20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43">
        <f t="shared" si="0"/>
        <v>0</v>
      </c>
    </row>
    <row r="16" spans="1:14" x14ac:dyDescent="0.25">
      <c r="A16" s="45" t="s">
        <v>61</v>
      </c>
      <c r="B16" s="46">
        <v>1</v>
      </c>
      <c r="C16" s="46">
        <v>1</v>
      </c>
      <c r="D16" s="46"/>
      <c r="E16" s="46">
        <v>1</v>
      </c>
      <c r="F16" s="46">
        <v>3</v>
      </c>
      <c r="G16" s="46">
        <v>8</v>
      </c>
      <c r="H16" s="46">
        <v>10</v>
      </c>
      <c r="I16" s="46">
        <v>6</v>
      </c>
      <c r="J16" s="46">
        <v>1</v>
      </c>
      <c r="K16" s="46">
        <v>9</v>
      </c>
      <c r="L16" s="46">
        <v>2</v>
      </c>
      <c r="M16" s="46">
        <v>2</v>
      </c>
      <c r="N16" s="47">
        <f t="shared" si="0"/>
        <v>44</v>
      </c>
    </row>
    <row r="17" spans="1:14" x14ac:dyDescent="0.25">
      <c r="A17" s="11" t="s">
        <v>13</v>
      </c>
      <c r="B17" s="12"/>
      <c r="C17" s="12">
        <v>1</v>
      </c>
      <c r="D17" s="12"/>
      <c r="E17" s="12"/>
      <c r="F17" s="12"/>
      <c r="G17" s="12">
        <v>5</v>
      </c>
      <c r="H17" s="12">
        <v>10</v>
      </c>
      <c r="I17" s="12">
        <v>6</v>
      </c>
      <c r="J17" s="12">
        <v>1</v>
      </c>
      <c r="K17" s="12">
        <v>3</v>
      </c>
      <c r="L17" s="12"/>
      <c r="M17" s="12"/>
      <c r="N17" s="43">
        <f t="shared" si="0"/>
        <v>26</v>
      </c>
    </row>
    <row r="18" spans="1:14" x14ac:dyDescent="0.25">
      <c r="A18" s="11" t="s">
        <v>12</v>
      </c>
      <c r="B18" s="12">
        <v>1</v>
      </c>
      <c r="C18" s="12"/>
      <c r="D18" s="12"/>
      <c r="E18" s="12"/>
      <c r="F18" s="12">
        <v>3</v>
      </c>
      <c r="G18" s="12">
        <v>3</v>
      </c>
      <c r="H18" s="12"/>
      <c r="I18" s="12"/>
      <c r="J18" s="12"/>
      <c r="K18" s="12">
        <v>5</v>
      </c>
      <c r="L18" s="12">
        <v>1</v>
      </c>
      <c r="M18" s="12">
        <v>1</v>
      </c>
      <c r="N18" s="43">
        <f t="shared" si="0"/>
        <v>14</v>
      </c>
    </row>
    <row r="19" spans="1:14" x14ac:dyDescent="0.25">
      <c r="A19" s="11" t="s">
        <v>16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43">
        <f t="shared" si="0"/>
        <v>0</v>
      </c>
    </row>
    <row r="20" spans="1:14" x14ac:dyDescent="0.25">
      <c r="A20" s="11" t="s">
        <v>14</v>
      </c>
      <c r="B20" s="12"/>
      <c r="C20" s="12"/>
      <c r="D20" s="12"/>
      <c r="E20" s="12">
        <v>1</v>
      </c>
      <c r="F20" s="12"/>
      <c r="G20" s="12"/>
      <c r="H20" s="12"/>
      <c r="I20" s="12"/>
      <c r="J20" s="12"/>
      <c r="K20" s="12">
        <v>1</v>
      </c>
      <c r="L20" s="12">
        <v>1</v>
      </c>
      <c r="M20" s="12">
        <v>1</v>
      </c>
      <c r="N20" s="43">
        <f t="shared" si="0"/>
        <v>4</v>
      </c>
    </row>
    <row r="21" spans="1:14" x14ac:dyDescent="0.25">
      <c r="A21" s="14" t="s">
        <v>60</v>
      </c>
      <c r="B21" s="7">
        <v>98</v>
      </c>
      <c r="C21" s="7">
        <v>112</v>
      </c>
      <c r="D21" s="7">
        <v>130</v>
      </c>
      <c r="E21" s="7">
        <v>111</v>
      </c>
      <c r="F21" s="7">
        <v>149</v>
      </c>
      <c r="G21" s="7">
        <v>115</v>
      </c>
      <c r="H21" s="7">
        <v>146</v>
      </c>
      <c r="I21" s="7">
        <v>176</v>
      </c>
      <c r="J21" s="7">
        <v>209</v>
      </c>
      <c r="K21" s="7">
        <v>242</v>
      </c>
      <c r="L21" s="7">
        <v>165</v>
      </c>
      <c r="M21" s="7">
        <v>180</v>
      </c>
      <c r="N21" s="44">
        <f t="shared" si="0"/>
        <v>1833</v>
      </c>
    </row>
    <row r="22" spans="1:14" x14ac:dyDescent="0.25">
      <c r="A22" s="39" t="s">
        <v>108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4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4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4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4" x14ac:dyDescent="0.25">
      <c r="A26" s="6"/>
      <c r="B26" s="50" t="s">
        <v>106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2"/>
      <c r="N26" s="48" t="s">
        <v>100</v>
      </c>
    </row>
    <row r="27" spans="1:14" x14ac:dyDescent="0.25">
      <c r="A27" s="6" t="s">
        <v>64</v>
      </c>
      <c r="B27" s="7" t="s">
        <v>101</v>
      </c>
      <c r="C27" s="7" t="s">
        <v>102</v>
      </c>
      <c r="D27" s="7" t="s">
        <v>103</v>
      </c>
      <c r="E27" s="7" t="s">
        <v>104</v>
      </c>
      <c r="F27" s="7" t="s">
        <v>109</v>
      </c>
      <c r="G27" s="7" t="s">
        <v>0</v>
      </c>
      <c r="H27" s="7" t="s">
        <v>1</v>
      </c>
      <c r="I27" s="7" t="s">
        <v>2</v>
      </c>
      <c r="J27" s="7" t="s">
        <v>3</v>
      </c>
      <c r="K27" s="7" t="s">
        <v>4</v>
      </c>
      <c r="L27" s="7" t="s">
        <v>5</v>
      </c>
      <c r="M27" s="7" t="s">
        <v>6</v>
      </c>
      <c r="N27" s="49"/>
    </row>
    <row r="28" spans="1:14" x14ac:dyDescent="0.25">
      <c r="A28" s="45" t="s">
        <v>63</v>
      </c>
      <c r="B28" s="46">
        <v>898</v>
      </c>
      <c r="C28" s="46">
        <v>1032</v>
      </c>
      <c r="D28" s="46">
        <v>938</v>
      </c>
      <c r="E28" s="46">
        <v>664</v>
      </c>
      <c r="F28" s="46">
        <v>719</v>
      </c>
      <c r="G28" s="46">
        <v>697</v>
      </c>
      <c r="H28" s="46">
        <v>592</v>
      </c>
      <c r="I28" s="46">
        <v>515</v>
      </c>
      <c r="J28" s="46">
        <v>636</v>
      </c>
      <c r="K28" s="46">
        <v>763</v>
      </c>
      <c r="L28" s="46">
        <v>737</v>
      </c>
      <c r="M28" s="46">
        <v>549</v>
      </c>
      <c r="N28" s="47">
        <f t="shared" ref="N28:N43" si="1">SUM(B28:M28)</f>
        <v>8740</v>
      </c>
    </row>
    <row r="29" spans="1:14" x14ac:dyDescent="0.25">
      <c r="A29" s="11" t="s">
        <v>114</v>
      </c>
      <c r="B29" s="12">
        <v>798</v>
      </c>
      <c r="C29" s="12">
        <v>937</v>
      </c>
      <c r="D29" s="12">
        <v>823</v>
      </c>
      <c r="E29" s="12">
        <v>626</v>
      </c>
      <c r="F29" s="12">
        <v>703</v>
      </c>
      <c r="G29" s="12">
        <v>672</v>
      </c>
      <c r="H29" s="12">
        <v>582</v>
      </c>
      <c r="I29" s="12">
        <v>499</v>
      </c>
      <c r="J29" s="12">
        <v>614</v>
      </c>
      <c r="K29" s="12">
        <v>16</v>
      </c>
      <c r="L29" s="12">
        <v>716</v>
      </c>
      <c r="M29" s="12">
        <v>520</v>
      </c>
      <c r="N29" s="43">
        <f t="shared" si="1"/>
        <v>7506</v>
      </c>
    </row>
    <row r="30" spans="1:14" x14ac:dyDescent="0.25">
      <c r="A30" s="11" t="s">
        <v>10</v>
      </c>
      <c r="B30" s="12">
        <v>100</v>
      </c>
      <c r="C30" s="12">
        <v>95</v>
      </c>
      <c r="D30" s="12">
        <v>115</v>
      </c>
      <c r="E30" s="12">
        <v>38</v>
      </c>
      <c r="F30" s="12">
        <v>16</v>
      </c>
      <c r="G30" s="12">
        <v>25</v>
      </c>
      <c r="H30" s="12">
        <v>10</v>
      </c>
      <c r="I30" s="12">
        <v>16</v>
      </c>
      <c r="J30" s="12">
        <v>22</v>
      </c>
      <c r="K30" s="12">
        <v>747</v>
      </c>
      <c r="L30" s="12">
        <v>19</v>
      </c>
      <c r="M30" s="12">
        <v>28</v>
      </c>
      <c r="N30" s="43">
        <f t="shared" si="1"/>
        <v>1231</v>
      </c>
    </row>
    <row r="31" spans="1:14" x14ac:dyDescent="0.25">
      <c r="A31" s="11" t="s">
        <v>11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43">
        <f t="shared" si="1"/>
        <v>0</v>
      </c>
    </row>
    <row r="32" spans="1:14" x14ac:dyDescent="0.25">
      <c r="A32" s="11" t="s">
        <v>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>
        <v>2</v>
      </c>
      <c r="M32" s="12">
        <v>1</v>
      </c>
      <c r="N32" s="43">
        <f t="shared" si="1"/>
        <v>3</v>
      </c>
    </row>
    <row r="33" spans="1:14" x14ac:dyDescent="0.25">
      <c r="A33" s="45" t="s">
        <v>62</v>
      </c>
      <c r="B33" s="46">
        <v>28</v>
      </c>
      <c r="C33" s="46">
        <v>54</v>
      </c>
      <c r="D33" s="46">
        <v>39</v>
      </c>
      <c r="E33" s="46">
        <v>77</v>
      </c>
      <c r="F33" s="46">
        <v>127</v>
      </c>
      <c r="G33" s="46">
        <v>71</v>
      </c>
      <c r="H33" s="46">
        <v>82</v>
      </c>
      <c r="I33" s="46">
        <v>54</v>
      </c>
      <c r="J33" s="46">
        <v>77</v>
      </c>
      <c r="K33" s="46">
        <v>69</v>
      </c>
      <c r="L33" s="46">
        <v>67</v>
      </c>
      <c r="M33" s="46">
        <v>76</v>
      </c>
      <c r="N33" s="47">
        <f t="shared" si="1"/>
        <v>821</v>
      </c>
    </row>
    <row r="34" spans="1:14" x14ac:dyDescent="0.25">
      <c r="A34" s="11" t="s">
        <v>17</v>
      </c>
      <c r="B34" s="12">
        <v>28</v>
      </c>
      <c r="C34" s="12">
        <v>54</v>
      </c>
      <c r="D34" s="12">
        <v>39</v>
      </c>
      <c r="E34" s="12">
        <v>77</v>
      </c>
      <c r="F34" s="12">
        <v>127</v>
      </c>
      <c r="G34" s="12">
        <v>71</v>
      </c>
      <c r="H34" s="12">
        <v>82</v>
      </c>
      <c r="I34" s="12">
        <v>54</v>
      </c>
      <c r="J34" s="12">
        <v>77</v>
      </c>
      <c r="K34" s="12">
        <v>69</v>
      </c>
      <c r="L34" s="12">
        <v>67</v>
      </c>
      <c r="M34" s="12">
        <v>75</v>
      </c>
      <c r="N34" s="43">
        <f t="shared" si="1"/>
        <v>820</v>
      </c>
    </row>
    <row r="35" spans="1:14" x14ac:dyDescent="0.25">
      <c r="A35" s="11" t="s">
        <v>110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>
        <v>1</v>
      </c>
      <c r="N35" s="43">
        <f t="shared" si="1"/>
        <v>1</v>
      </c>
    </row>
    <row r="36" spans="1:14" x14ac:dyDescent="0.25">
      <c r="A36" s="11" t="s">
        <v>19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43">
        <f t="shared" si="1"/>
        <v>0</v>
      </c>
    </row>
    <row r="37" spans="1:14" x14ac:dyDescent="0.25">
      <c r="A37" s="11" t="s">
        <v>20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43">
        <f t="shared" si="1"/>
        <v>0</v>
      </c>
    </row>
    <row r="38" spans="1:14" x14ac:dyDescent="0.25">
      <c r="A38" s="45" t="s">
        <v>61</v>
      </c>
      <c r="B38" s="46">
        <v>73</v>
      </c>
      <c r="C38" s="46">
        <v>107</v>
      </c>
      <c r="D38" s="46">
        <v>48</v>
      </c>
      <c r="E38" s="46">
        <v>26</v>
      </c>
      <c r="F38" s="46">
        <v>32</v>
      </c>
      <c r="G38" s="46">
        <v>32</v>
      </c>
      <c r="H38" s="46">
        <v>126</v>
      </c>
      <c r="I38" s="46">
        <v>116</v>
      </c>
      <c r="J38" s="46">
        <v>58</v>
      </c>
      <c r="K38" s="46">
        <v>73</v>
      </c>
      <c r="L38" s="46">
        <v>61</v>
      </c>
      <c r="M38" s="46">
        <v>77</v>
      </c>
      <c r="N38" s="47">
        <f t="shared" si="1"/>
        <v>829</v>
      </c>
    </row>
    <row r="39" spans="1:14" x14ac:dyDescent="0.25">
      <c r="A39" s="11" t="s">
        <v>13</v>
      </c>
      <c r="B39" s="12">
        <v>14</v>
      </c>
      <c r="C39" s="12">
        <v>11</v>
      </c>
      <c r="D39" s="12">
        <v>5</v>
      </c>
      <c r="E39" s="12">
        <v>1</v>
      </c>
      <c r="F39" s="12">
        <v>6</v>
      </c>
      <c r="G39" s="12">
        <v>2</v>
      </c>
      <c r="H39" s="12">
        <v>6</v>
      </c>
      <c r="I39" s="12">
        <v>6</v>
      </c>
      <c r="J39" s="12">
        <v>18</v>
      </c>
      <c r="K39" s="12">
        <v>6</v>
      </c>
      <c r="L39" s="12"/>
      <c r="M39" s="12">
        <v>10</v>
      </c>
      <c r="N39" s="43">
        <f t="shared" si="1"/>
        <v>85</v>
      </c>
    </row>
    <row r="40" spans="1:14" x14ac:dyDescent="0.25">
      <c r="A40" s="11" t="s">
        <v>12</v>
      </c>
      <c r="B40" s="12">
        <v>32</v>
      </c>
      <c r="C40" s="12">
        <v>32</v>
      </c>
      <c r="D40" s="12">
        <v>28</v>
      </c>
      <c r="E40" s="12">
        <v>17</v>
      </c>
      <c r="F40" s="12">
        <v>25</v>
      </c>
      <c r="G40" s="12">
        <v>28</v>
      </c>
      <c r="H40" s="12">
        <v>24</v>
      </c>
      <c r="I40" s="12">
        <v>30</v>
      </c>
      <c r="J40" s="12">
        <v>27</v>
      </c>
      <c r="K40" s="12">
        <v>58</v>
      </c>
      <c r="L40" s="12">
        <v>60</v>
      </c>
      <c r="M40" s="12">
        <v>58</v>
      </c>
      <c r="N40" s="43">
        <f t="shared" si="1"/>
        <v>419</v>
      </c>
    </row>
    <row r="41" spans="1:14" x14ac:dyDescent="0.25">
      <c r="A41" s="11" t="s">
        <v>16</v>
      </c>
      <c r="B41" s="12">
        <v>25</v>
      </c>
      <c r="C41" s="12">
        <v>57</v>
      </c>
      <c r="D41" s="12">
        <v>12</v>
      </c>
      <c r="E41" s="12">
        <v>2</v>
      </c>
      <c r="F41" s="12"/>
      <c r="G41" s="12">
        <v>2</v>
      </c>
      <c r="H41" s="12">
        <v>96</v>
      </c>
      <c r="I41" s="12">
        <v>80</v>
      </c>
      <c r="J41" s="12">
        <v>8</v>
      </c>
      <c r="K41" s="12">
        <v>4</v>
      </c>
      <c r="L41" s="12"/>
      <c r="M41" s="12">
        <v>8</v>
      </c>
      <c r="N41" s="43">
        <f t="shared" si="1"/>
        <v>294</v>
      </c>
    </row>
    <row r="42" spans="1:14" x14ac:dyDescent="0.25">
      <c r="A42" s="11" t="s">
        <v>14</v>
      </c>
      <c r="B42" s="12">
        <v>2</v>
      </c>
      <c r="C42" s="12">
        <v>7</v>
      </c>
      <c r="D42" s="12">
        <v>3</v>
      </c>
      <c r="E42" s="12">
        <v>6</v>
      </c>
      <c r="F42" s="12"/>
      <c r="G42" s="12">
        <v>0</v>
      </c>
      <c r="H42" s="12">
        <v>0</v>
      </c>
      <c r="I42" s="12"/>
      <c r="J42" s="12">
        <v>5</v>
      </c>
      <c r="K42" s="12">
        <v>5</v>
      </c>
      <c r="L42" s="12">
        <v>1</v>
      </c>
      <c r="M42" s="12">
        <v>1</v>
      </c>
      <c r="N42" s="43">
        <f t="shared" si="1"/>
        <v>30</v>
      </c>
    </row>
    <row r="43" spans="1:14" x14ac:dyDescent="0.25">
      <c r="A43" s="14" t="s">
        <v>60</v>
      </c>
      <c r="B43" s="7">
        <f t="shared" ref="B43:G43" si="2">B28+B33+B38</f>
        <v>999</v>
      </c>
      <c r="C43" s="7">
        <f t="shared" si="2"/>
        <v>1193</v>
      </c>
      <c r="D43" s="7">
        <f t="shared" si="2"/>
        <v>1025</v>
      </c>
      <c r="E43" s="7">
        <f t="shared" si="2"/>
        <v>767</v>
      </c>
      <c r="F43" s="7">
        <f t="shared" si="2"/>
        <v>878</v>
      </c>
      <c r="G43" s="7">
        <f t="shared" si="2"/>
        <v>800</v>
      </c>
      <c r="H43" s="7">
        <f>H28+H33+H38</f>
        <v>800</v>
      </c>
      <c r="I43" s="7">
        <v>685</v>
      </c>
      <c r="J43" s="7">
        <v>771</v>
      </c>
      <c r="K43" s="7">
        <v>905</v>
      </c>
      <c r="L43" s="7">
        <v>865</v>
      </c>
      <c r="M43" s="7">
        <v>702</v>
      </c>
      <c r="N43" s="44">
        <f t="shared" si="1"/>
        <v>10390</v>
      </c>
    </row>
    <row r="44" spans="1:14" x14ac:dyDescent="0.25">
      <c r="A44" s="39" t="s">
        <v>108</v>
      </c>
    </row>
  </sheetData>
  <mergeCells count="4">
    <mergeCell ref="N4:N5"/>
    <mergeCell ref="N26:N27"/>
    <mergeCell ref="B4:M4"/>
    <mergeCell ref="B26:M26"/>
  </mergeCells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5905D-250A-47CC-84C0-0F9356025E1C}">
  <dimension ref="A1:AN3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I14" sqref="AI14"/>
    </sheetView>
  </sheetViews>
  <sheetFormatPr baseColWidth="10" defaultRowHeight="15" x14ac:dyDescent="0.25"/>
  <cols>
    <col min="1" max="1" width="20.85546875" bestFit="1" customWidth="1"/>
    <col min="2" max="10" width="8.42578125" style="5" customWidth="1"/>
    <col min="11" max="19" width="8.42578125" customWidth="1"/>
    <col min="20" max="27" width="8.5703125" customWidth="1"/>
    <col min="28" max="36" width="11.42578125" customWidth="1"/>
    <col min="37" max="37" width="10" customWidth="1"/>
  </cols>
  <sheetData>
    <row r="1" spans="1:40" ht="22.5" x14ac:dyDescent="0.35">
      <c r="A1" s="58" t="s">
        <v>111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3"/>
    </row>
    <row r="2" spans="1:40" x14ac:dyDescent="0.25">
      <c r="G2" s="59" t="s">
        <v>112</v>
      </c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4" spans="1:40" x14ac:dyDescent="0.25">
      <c r="A4" s="6"/>
      <c r="B4" s="53" t="s">
        <v>23</v>
      </c>
      <c r="C4" s="53"/>
      <c r="D4" s="48" t="s">
        <v>66</v>
      </c>
      <c r="E4" s="53" t="s">
        <v>22</v>
      </c>
      <c r="F4" s="53"/>
      <c r="G4" s="48" t="s">
        <v>65</v>
      </c>
      <c r="H4" s="53" t="s">
        <v>24</v>
      </c>
      <c r="I4" s="53"/>
      <c r="J4" s="48" t="s">
        <v>67</v>
      </c>
      <c r="K4" s="53" t="s">
        <v>25</v>
      </c>
      <c r="L4" s="53"/>
      <c r="M4" s="48" t="s">
        <v>68</v>
      </c>
      <c r="N4" s="53" t="s">
        <v>26</v>
      </c>
      <c r="O4" s="53"/>
      <c r="P4" s="48" t="s">
        <v>69</v>
      </c>
      <c r="Q4" s="53" t="s">
        <v>0</v>
      </c>
      <c r="R4" s="53"/>
      <c r="S4" s="48" t="s">
        <v>70</v>
      </c>
      <c r="T4" s="53" t="s">
        <v>1</v>
      </c>
      <c r="U4" s="53"/>
      <c r="V4" s="48" t="s">
        <v>71</v>
      </c>
      <c r="W4" s="53" t="s">
        <v>2</v>
      </c>
      <c r="X4" s="53"/>
      <c r="Y4" s="48" t="s">
        <v>72</v>
      </c>
      <c r="Z4" s="53" t="s">
        <v>3</v>
      </c>
      <c r="AA4" s="53"/>
      <c r="AB4" s="48" t="s">
        <v>73</v>
      </c>
      <c r="AC4" s="53" t="s">
        <v>4</v>
      </c>
      <c r="AD4" s="53"/>
      <c r="AE4" s="48" t="s">
        <v>74</v>
      </c>
      <c r="AF4" s="53" t="s">
        <v>5</v>
      </c>
      <c r="AG4" s="53"/>
      <c r="AH4" s="48" t="s">
        <v>75</v>
      </c>
      <c r="AI4" s="53" t="s">
        <v>6</v>
      </c>
      <c r="AJ4" s="53"/>
      <c r="AK4" s="48" t="s">
        <v>76</v>
      </c>
      <c r="AL4" s="53" t="s">
        <v>113</v>
      </c>
      <c r="AM4" s="53"/>
      <c r="AN4" s="54" t="s">
        <v>15</v>
      </c>
    </row>
    <row r="5" spans="1:40" x14ac:dyDescent="0.25">
      <c r="A5" s="6" t="s">
        <v>64</v>
      </c>
      <c r="B5" s="7" t="s">
        <v>52</v>
      </c>
      <c r="C5" s="7" t="s">
        <v>21</v>
      </c>
      <c r="D5" s="49"/>
      <c r="E5" s="7" t="s">
        <v>52</v>
      </c>
      <c r="F5" s="7" t="s">
        <v>21</v>
      </c>
      <c r="G5" s="49"/>
      <c r="H5" s="7" t="s">
        <v>52</v>
      </c>
      <c r="I5" s="7" t="s">
        <v>21</v>
      </c>
      <c r="J5" s="49"/>
      <c r="K5" s="7" t="s">
        <v>52</v>
      </c>
      <c r="L5" s="7" t="s">
        <v>21</v>
      </c>
      <c r="M5" s="49"/>
      <c r="N5" s="7" t="s">
        <v>52</v>
      </c>
      <c r="O5" s="7" t="s">
        <v>21</v>
      </c>
      <c r="P5" s="49"/>
      <c r="Q5" s="7" t="s">
        <v>52</v>
      </c>
      <c r="R5" s="7" t="s">
        <v>21</v>
      </c>
      <c r="S5" s="49"/>
      <c r="T5" s="7" t="s">
        <v>52</v>
      </c>
      <c r="U5" s="7" t="s">
        <v>21</v>
      </c>
      <c r="V5" s="49"/>
      <c r="W5" s="7" t="s">
        <v>52</v>
      </c>
      <c r="X5" s="7" t="s">
        <v>21</v>
      </c>
      <c r="Y5" s="49"/>
      <c r="Z5" s="7" t="s">
        <v>52</v>
      </c>
      <c r="AA5" s="7" t="s">
        <v>21</v>
      </c>
      <c r="AB5" s="49"/>
      <c r="AC5" s="7" t="s">
        <v>52</v>
      </c>
      <c r="AD5" s="7" t="s">
        <v>21</v>
      </c>
      <c r="AE5" s="49"/>
      <c r="AF5" s="7" t="s">
        <v>52</v>
      </c>
      <c r="AG5" s="7" t="s">
        <v>21</v>
      </c>
      <c r="AH5" s="49"/>
      <c r="AI5" s="7" t="s">
        <v>52</v>
      </c>
      <c r="AJ5" s="7" t="s">
        <v>21</v>
      </c>
      <c r="AK5" s="49"/>
      <c r="AL5" s="7" t="s">
        <v>52</v>
      </c>
      <c r="AM5" s="7" t="s">
        <v>21</v>
      </c>
      <c r="AN5" s="55"/>
    </row>
    <row r="6" spans="1:40" x14ac:dyDescent="0.25">
      <c r="A6" s="9" t="s">
        <v>63</v>
      </c>
      <c r="B6" s="10">
        <v>898</v>
      </c>
      <c r="C6" s="10">
        <v>94</v>
      </c>
      <c r="D6" s="8">
        <v>992</v>
      </c>
      <c r="E6" s="10">
        <v>1032</v>
      </c>
      <c r="F6" s="10">
        <v>101</v>
      </c>
      <c r="G6" s="8">
        <v>1133</v>
      </c>
      <c r="H6" s="10">
        <v>938</v>
      </c>
      <c r="I6" s="10">
        <v>104</v>
      </c>
      <c r="J6" s="8">
        <v>1042</v>
      </c>
      <c r="K6" s="10">
        <v>83</v>
      </c>
      <c r="L6" s="10">
        <v>664</v>
      </c>
      <c r="M6" s="8">
        <v>747</v>
      </c>
      <c r="N6" s="10">
        <v>719</v>
      </c>
      <c r="O6" s="10">
        <v>117</v>
      </c>
      <c r="P6" s="8">
        <f>N6+O6</f>
        <v>836</v>
      </c>
      <c r="Q6" s="10">
        <v>697</v>
      </c>
      <c r="R6" s="10">
        <v>87</v>
      </c>
      <c r="S6" s="8">
        <f>Q6+R6</f>
        <v>784</v>
      </c>
      <c r="T6" s="10">
        <v>120</v>
      </c>
      <c r="U6" s="10">
        <v>592</v>
      </c>
      <c r="V6" s="8">
        <v>712</v>
      </c>
      <c r="W6" s="10">
        <v>144</v>
      </c>
      <c r="X6" s="10">
        <v>515</v>
      </c>
      <c r="Y6" s="8">
        <v>659</v>
      </c>
      <c r="Z6" s="10">
        <v>636</v>
      </c>
      <c r="AA6" s="10">
        <v>184</v>
      </c>
      <c r="AB6" s="8">
        <v>820</v>
      </c>
      <c r="AC6" s="10">
        <v>194</v>
      </c>
      <c r="AD6" s="10">
        <v>763</v>
      </c>
      <c r="AE6" s="8">
        <v>957</v>
      </c>
      <c r="AF6" s="10">
        <v>737</v>
      </c>
      <c r="AG6" s="10">
        <v>144</v>
      </c>
      <c r="AH6" s="8">
        <v>881</v>
      </c>
      <c r="AI6" s="10">
        <v>549</v>
      </c>
      <c r="AJ6" s="10">
        <v>154</v>
      </c>
      <c r="AK6" s="8">
        <v>703</v>
      </c>
      <c r="AL6" s="10">
        <f t="shared" ref="AL6:AL21" si="0">B6+E6+H6+K6+N6+Q6+T6+W6+Z6+AC6+AF6+AI6</f>
        <v>6747</v>
      </c>
      <c r="AM6" s="10">
        <f t="shared" ref="AM6:AM21" si="1">C6+F6+I6+L6+O6+R6+U6+X6+AA6+AD6+AG6+AJ6</f>
        <v>3519</v>
      </c>
      <c r="AN6" s="24">
        <f>AL6+AM6</f>
        <v>10266</v>
      </c>
    </row>
    <row r="7" spans="1:40" x14ac:dyDescent="0.25">
      <c r="A7" s="11" t="s">
        <v>8</v>
      </c>
      <c r="B7" s="12">
        <v>798</v>
      </c>
      <c r="C7" s="12">
        <v>77</v>
      </c>
      <c r="D7" s="13">
        <v>875</v>
      </c>
      <c r="E7" s="12">
        <v>937</v>
      </c>
      <c r="F7" s="12">
        <v>91</v>
      </c>
      <c r="G7" s="13">
        <v>1028</v>
      </c>
      <c r="H7" s="12">
        <v>823</v>
      </c>
      <c r="I7" s="12">
        <v>92</v>
      </c>
      <c r="J7" s="13">
        <v>915</v>
      </c>
      <c r="K7" s="12">
        <v>77</v>
      </c>
      <c r="L7" s="12">
        <v>626</v>
      </c>
      <c r="M7" s="13">
        <v>703</v>
      </c>
      <c r="N7" s="12">
        <v>703</v>
      </c>
      <c r="O7" s="12">
        <v>106</v>
      </c>
      <c r="P7" s="13">
        <f t="shared" ref="P7:P21" si="2">N7+O7</f>
        <v>809</v>
      </c>
      <c r="Q7" s="12">
        <v>672</v>
      </c>
      <c r="R7" s="12">
        <v>70</v>
      </c>
      <c r="S7" s="13">
        <f t="shared" ref="S7:S21" si="3">Q7+R7</f>
        <v>742</v>
      </c>
      <c r="T7" s="12">
        <v>104</v>
      </c>
      <c r="U7" s="12">
        <v>582</v>
      </c>
      <c r="V7" s="13">
        <v>686</v>
      </c>
      <c r="W7" s="12">
        <v>105</v>
      </c>
      <c r="X7" s="12">
        <v>499</v>
      </c>
      <c r="Y7" s="13">
        <v>604</v>
      </c>
      <c r="Z7" s="12">
        <v>614</v>
      </c>
      <c r="AA7" s="12">
        <v>165</v>
      </c>
      <c r="AB7" s="13">
        <v>779</v>
      </c>
      <c r="AC7" s="12">
        <v>192</v>
      </c>
      <c r="AD7" s="12">
        <v>747</v>
      </c>
      <c r="AE7" s="13">
        <v>939</v>
      </c>
      <c r="AF7" s="12">
        <v>716</v>
      </c>
      <c r="AG7" s="12">
        <v>134</v>
      </c>
      <c r="AH7" s="13">
        <v>850</v>
      </c>
      <c r="AI7" s="12">
        <v>520</v>
      </c>
      <c r="AJ7" s="12">
        <v>150</v>
      </c>
      <c r="AK7" s="13">
        <v>670</v>
      </c>
      <c r="AL7" s="12">
        <f t="shared" si="0"/>
        <v>6261</v>
      </c>
      <c r="AM7" s="12">
        <f t="shared" si="1"/>
        <v>3339</v>
      </c>
      <c r="AN7" s="25">
        <f t="shared" ref="AN7:AN21" si="4">AL7+AM7</f>
        <v>9600</v>
      </c>
    </row>
    <row r="8" spans="1:40" x14ac:dyDescent="0.25">
      <c r="A8" s="11" t="s">
        <v>10</v>
      </c>
      <c r="B8" s="12">
        <v>100</v>
      </c>
      <c r="C8" s="12">
        <v>17</v>
      </c>
      <c r="D8" s="13">
        <v>117</v>
      </c>
      <c r="E8" s="12">
        <v>95</v>
      </c>
      <c r="F8" s="12">
        <v>10</v>
      </c>
      <c r="G8" s="13">
        <v>105</v>
      </c>
      <c r="H8" s="12">
        <v>115</v>
      </c>
      <c r="I8" s="12">
        <v>12</v>
      </c>
      <c r="J8" s="13">
        <v>127</v>
      </c>
      <c r="K8" s="12">
        <v>6</v>
      </c>
      <c r="L8" s="12">
        <v>38</v>
      </c>
      <c r="M8" s="13">
        <v>44</v>
      </c>
      <c r="N8" s="12">
        <v>16</v>
      </c>
      <c r="O8" s="12">
        <v>11</v>
      </c>
      <c r="P8" s="13">
        <f t="shared" si="2"/>
        <v>27</v>
      </c>
      <c r="Q8" s="12">
        <v>25</v>
      </c>
      <c r="R8" s="12">
        <v>17</v>
      </c>
      <c r="S8" s="13">
        <f t="shared" si="3"/>
        <v>42</v>
      </c>
      <c r="T8" s="12">
        <v>16</v>
      </c>
      <c r="U8" s="12">
        <v>10</v>
      </c>
      <c r="V8" s="13">
        <v>26</v>
      </c>
      <c r="W8" s="12">
        <v>39</v>
      </c>
      <c r="X8" s="12">
        <v>16</v>
      </c>
      <c r="Y8" s="13">
        <v>55</v>
      </c>
      <c r="Z8" s="12">
        <v>22</v>
      </c>
      <c r="AA8" s="12">
        <v>19</v>
      </c>
      <c r="AB8" s="13">
        <v>41</v>
      </c>
      <c r="AC8" s="12">
        <v>2</v>
      </c>
      <c r="AD8" s="12">
        <v>16</v>
      </c>
      <c r="AE8" s="13">
        <v>18</v>
      </c>
      <c r="AF8" s="12">
        <v>19</v>
      </c>
      <c r="AG8" s="12">
        <v>9</v>
      </c>
      <c r="AH8" s="13">
        <v>28</v>
      </c>
      <c r="AI8" s="12">
        <v>28</v>
      </c>
      <c r="AJ8" s="12">
        <v>4</v>
      </c>
      <c r="AK8" s="13">
        <v>32</v>
      </c>
      <c r="AL8" s="12">
        <f t="shared" si="0"/>
        <v>483</v>
      </c>
      <c r="AM8" s="12">
        <f t="shared" si="1"/>
        <v>179</v>
      </c>
      <c r="AN8" s="25">
        <f t="shared" si="4"/>
        <v>662</v>
      </c>
    </row>
    <row r="9" spans="1:40" x14ac:dyDescent="0.25">
      <c r="A9" s="11" t="s">
        <v>11</v>
      </c>
      <c r="B9" s="12">
        <v>0</v>
      </c>
      <c r="C9" s="12">
        <v>0</v>
      </c>
      <c r="D9" s="13">
        <v>0</v>
      </c>
      <c r="E9" s="12">
        <v>0</v>
      </c>
      <c r="F9" s="12">
        <v>0</v>
      </c>
      <c r="G9" s="13">
        <v>0</v>
      </c>
      <c r="H9" s="12">
        <v>0</v>
      </c>
      <c r="I9" s="12">
        <v>0</v>
      </c>
      <c r="J9" s="13">
        <v>0</v>
      </c>
      <c r="K9" s="12">
        <v>0</v>
      </c>
      <c r="L9" s="12">
        <v>0</v>
      </c>
      <c r="M9" s="13">
        <v>0</v>
      </c>
      <c r="N9" s="12">
        <v>0</v>
      </c>
      <c r="O9" s="12">
        <v>0</v>
      </c>
      <c r="P9" s="13">
        <f t="shared" si="2"/>
        <v>0</v>
      </c>
      <c r="Q9" s="12">
        <v>0</v>
      </c>
      <c r="R9" s="12">
        <v>0</v>
      </c>
      <c r="S9" s="13">
        <f t="shared" si="3"/>
        <v>0</v>
      </c>
      <c r="T9" s="12"/>
      <c r="U9" s="12"/>
      <c r="V9" s="13">
        <v>0</v>
      </c>
      <c r="W9" s="12"/>
      <c r="X9" s="12"/>
      <c r="Y9" s="13"/>
      <c r="Z9" s="12"/>
      <c r="AA9" s="12"/>
      <c r="AB9" s="13"/>
      <c r="AC9" s="12"/>
      <c r="AD9" s="12"/>
      <c r="AE9" s="13"/>
      <c r="AF9" s="12"/>
      <c r="AG9" s="12"/>
      <c r="AH9" s="13"/>
      <c r="AI9" s="12"/>
      <c r="AJ9" s="12"/>
      <c r="AK9" s="13"/>
      <c r="AL9" s="12">
        <f t="shared" si="0"/>
        <v>0</v>
      </c>
      <c r="AM9" s="12">
        <f t="shared" si="1"/>
        <v>0</v>
      </c>
      <c r="AN9" s="25">
        <f t="shared" si="4"/>
        <v>0</v>
      </c>
    </row>
    <row r="10" spans="1:40" x14ac:dyDescent="0.25">
      <c r="A10" s="11" t="s">
        <v>9</v>
      </c>
      <c r="B10" s="12">
        <v>0</v>
      </c>
      <c r="C10" s="12">
        <v>0</v>
      </c>
      <c r="D10" s="13">
        <v>0</v>
      </c>
      <c r="E10" s="12">
        <v>0</v>
      </c>
      <c r="F10" s="12">
        <v>0</v>
      </c>
      <c r="G10" s="13">
        <v>0</v>
      </c>
      <c r="H10" s="12">
        <v>0</v>
      </c>
      <c r="I10" s="12">
        <v>0</v>
      </c>
      <c r="J10" s="13">
        <v>0</v>
      </c>
      <c r="K10" s="12">
        <v>0</v>
      </c>
      <c r="L10" s="12">
        <v>0</v>
      </c>
      <c r="M10" s="13">
        <v>0</v>
      </c>
      <c r="N10" s="12">
        <v>0</v>
      </c>
      <c r="O10" s="12">
        <v>0</v>
      </c>
      <c r="P10" s="13">
        <f t="shared" si="2"/>
        <v>0</v>
      </c>
      <c r="Q10" s="12">
        <v>0</v>
      </c>
      <c r="R10" s="12">
        <v>0</v>
      </c>
      <c r="S10" s="13">
        <f t="shared" si="3"/>
        <v>0</v>
      </c>
      <c r="T10" s="12"/>
      <c r="U10" s="12"/>
      <c r="V10" s="13">
        <v>0</v>
      </c>
      <c r="W10" s="12"/>
      <c r="X10" s="12"/>
      <c r="Y10" s="13"/>
      <c r="Z10" s="12"/>
      <c r="AA10" s="12"/>
      <c r="AB10" s="13"/>
      <c r="AC10" s="12"/>
      <c r="AD10" s="12"/>
      <c r="AE10" s="13"/>
      <c r="AF10" s="12">
        <v>2</v>
      </c>
      <c r="AG10" s="12">
        <v>1</v>
      </c>
      <c r="AH10" s="13">
        <v>3</v>
      </c>
      <c r="AI10" s="12">
        <v>1</v>
      </c>
      <c r="AJ10" s="12"/>
      <c r="AK10" s="13">
        <v>1</v>
      </c>
      <c r="AL10" s="12">
        <f t="shared" si="0"/>
        <v>3</v>
      </c>
      <c r="AM10" s="12">
        <f t="shared" si="1"/>
        <v>1</v>
      </c>
      <c r="AN10" s="25">
        <f t="shared" si="4"/>
        <v>4</v>
      </c>
    </row>
    <row r="11" spans="1:40" x14ac:dyDescent="0.25">
      <c r="A11" s="9" t="s">
        <v>62</v>
      </c>
      <c r="B11" s="10">
        <v>28</v>
      </c>
      <c r="C11" s="10">
        <v>3</v>
      </c>
      <c r="D11" s="8">
        <v>31</v>
      </c>
      <c r="E11" s="10">
        <v>54</v>
      </c>
      <c r="F11" s="10">
        <v>10</v>
      </c>
      <c r="G11" s="8">
        <v>64</v>
      </c>
      <c r="H11" s="10">
        <v>39</v>
      </c>
      <c r="I11" s="10">
        <v>26</v>
      </c>
      <c r="J11" s="8">
        <v>65</v>
      </c>
      <c r="K11" s="10">
        <v>27</v>
      </c>
      <c r="L11" s="10">
        <v>77</v>
      </c>
      <c r="M11" s="8">
        <v>104</v>
      </c>
      <c r="N11" s="10">
        <v>127</v>
      </c>
      <c r="O11" s="10">
        <v>29</v>
      </c>
      <c r="P11" s="8">
        <f t="shared" si="2"/>
        <v>156</v>
      </c>
      <c r="Q11" s="10">
        <v>71</v>
      </c>
      <c r="R11" s="10">
        <v>20</v>
      </c>
      <c r="S11" s="8">
        <f t="shared" si="3"/>
        <v>91</v>
      </c>
      <c r="T11" s="10">
        <v>16</v>
      </c>
      <c r="U11" s="10">
        <v>82</v>
      </c>
      <c r="V11" s="8">
        <v>98</v>
      </c>
      <c r="W11" s="10">
        <v>26</v>
      </c>
      <c r="X11" s="10">
        <v>54</v>
      </c>
      <c r="Y11" s="8">
        <v>80</v>
      </c>
      <c r="Z11" s="10">
        <v>77</v>
      </c>
      <c r="AA11" s="10">
        <v>24</v>
      </c>
      <c r="AB11" s="8">
        <v>101</v>
      </c>
      <c r="AC11" s="10">
        <v>39</v>
      </c>
      <c r="AD11" s="10">
        <v>69</v>
      </c>
      <c r="AE11" s="8">
        <v>108</v>
      </c>
      <c r="AF11" s="10">
        <v>67</v>
      </c>
      <c r="AG11" s="10">
        <v>19</v>
      </c>
      <c r="AH11" s="8">
        <v>86</v>
      </c>
      <c r="AI11" s="10">
        <v>76</v>
      </c>
      <c r="AJ11" s="10">
        <v>24</v>
      </c>
      <c r="AK11" s="8">
        <v>100</v>
      </c>
      <c r="AL11" s="10">
        <f t="shared" si="0"/>
        <v>647</v>
      </c>
      <c r="AM11" s="10">
        <f t="shared" si="1"/>
        <v>437</v>
      </c>
      <c r="AN11" s="24">
        <f t="shared" si="4"/>
        <v>1084</v>
      </c>
    </row>
    <row r="12" spans="1:40" x14ac:dyDescent="0.25">
      <c r="A12" s="11" t="s">
        <v>17</v>
      </c>
      <c r="B12" s="12">
        <v>28</v>
      </c>
      <c r="C12" s="12">
        <v>3</v>
      </c>
      <c r="D12" s="13">
        <v>31</v>
      </c>
      <c r="E12" s="12">
        <v>54</v>
      </c>
      <c r="F12" s="12">
        <v>10</v>
      </c>
      <c r="G12" s="13">
        <v>64</v>
      </c>
      <c r="H12" s="12">
        <v>39</v>
      </c>
      <c r="I12" s="12">
        <v>26</v>
      </c>
      <c r="J12" s="13">
        <v>65</v>
      </c>
      <c r="K12" s="12">
        <v>27</v>
      </c>
      <c r="L12" s="12">
        <v>77</v>
      </c>
      <c r="M12" s="13">
        <v>104</v>
      </c>
      <c r="N12" s="12">
        <v>127</v>
      </c>
      <c r="O12" s="12">
        <v>29</v>
      </c>
      <c r="P12" s="13">
        <f t="shared" si="2"/>
        <v>156</v>
      </c>
      <c r="Q12" s="12">
        <v>71</v>
      </c>
      <c r="R12" s="12">
        <v>19</v>
      </c>
      <c r="S12" s="13">
        <f t="shared" si="3"/>
        <v>90</v>
      </c>
      <c r="T12" s="12">
        <v>16</v>
      </c>
      <c r="U12" s="12">
        <v>82</v>
      </c>
      <c r="V12" s="13">
        <v>98</v>
      </c>
      <c r="W12" s="12">
        <v>25</v>
      </c>
      <c r="X12" s="12">
        <v>54</v>
      </c>
      <c r="Y12" s="13">
        <v>79</v>
      </c>
      <c r="Z12" s="12">
        <v>77</v>
      </c>
      <c r="AA12" s="12">
        <v>24</v>
      </c>
      <c r="AB12" s="13">
        <v>101</v>
      </c>
      <c r="AC12" s="12">
        <v>39</v>
      </c>
      <c r="AD12" s="12">
        <v>69</v>
      </c>
      <c r="AE12" s="13">
        <v>108</v>
      </c>
      <c r="AF12" s="12">
        <v>67</v>
      </c>
      <c r="AG12" s="12">
        <v>19</v>
      </c>
      <c r="AH12" s="13">
        <v>86</v>
      </c>
      <c r="AI12" s="12">
        <v>75</v>
      </c>
      <c r="AJ12" s="12">
        <v>24</v>
      </c>
      <c r="AK12" s="13">
        <v>99</v>
      </c>
      <c r="AL12" s="12">
        <f t="shared" si="0"/>
        <v>645</v>
      </c>
      <c r="AM12" s="12">
        <f t="shared" si="1"/>
        <v>436</v>
      </c>
      <c r="AN12" s="25">
        <f t="shared" si="4"/>
        <v>1081</v>
      </c>
    </row>
    <row r="13" spans="1:40" x14ac:dyDescent="0.25">
      <c r="A13" s="11" t="s">
        <v>18</v>
      </c>
      <c r="B13" s="12">
        <v>0</v>
      </c>
      <c r="C13" s="12">
        <v>0</v>
      </c>
      <c r="D13" s="13">
        <v>0</v>
      </c>
      <c r="E13" s="12">
        <v>0</v>
      </c>
      <c r="F13" s="12">
        <v>0</v>
      </c>
      <c r="G13" s="13">
        <v>0</v>
      </c>
      <c r="H13" s="12">
        <v>0</v>
      </c>
      <c r="I13" s="12">
        <v>0</v>
      </c>
      <c r="J13" s="13">
        <v>0</v>
      </c>
      <c r="K13" s="12">
        <v>0</v>
      </c>
      <c r="L13" s="12">
        <v>0</v>
      </c>
      <c r="M13" s="13">
        <v>0</v>
      </c>
      <c r="N13" s="12">
        <v>0</v>
      </c>
      <c r="O13" s="12">
        <v>0</v>
      </c>
      <c r="P13" s="13">
        <f t="shared" si="2"/>
        <v>0</v>
      </c>
      <c r="Q13" s="12">
        <v>0</v>
      </c>
      <c r="R13" s="12">
        <v>1</v>
      </c>
      <c r="S13" s="13">
        <f t="shared" si="3"/>
        <v>1</v>
      </c>
      <c r="T13" s="12"/>
      <c r="U13" s="12"/>
      <c r="V13" s="13">
        <v>0</v>
      </c>
      <c r="W13" s="12"/>
      <c r="X13" s="12"/>
      <c r="Y13" s="13"/>
      <c r="Z13" s="12"/>
      <c r="AA13" s="12"/>
      <c r="AB13" s="13"/>
      <c r="AC13" s="12"/>
      <c r="AD13" s="12"/>
      <c r="AE13" s="13"/>
      <c r="AF13" s="12"/>
      <c r="AG13" s="12"/>
      <c r="AH13" s="13"/>
      <c r="AI13" s="12">
        <v>1</v>
      </c>
      <c r="AJ13" s="12"/>
      <c r="AK13" s="13">
        <v>1</v>
      </c>
      <c r="AL13" s="12">
        <f t="shared" si="0"/>
        <v>1</v>
      </c>
      <c r="AM13" s="12">
        <f t="shared" si="1"/>
        <v>1</v>
      </c>
      <c r="AN13" s="25">
        <f t="shared" si="4"/>
        <v>2</v>
      </c>
    </row>
    <row r="14" spans="1:40" x14ac:dyDescent="0.25">
      <c r="A14" s="11" t="s">
        <v>19</v>
      </c>
      <c r="B14" s="12">
        <v>0</v>
      </c>
      <c r="C14" s="12">
        <v>0</v>
      </c>
      <c r="D14" s="13">
        <v>0</v>
      </c>
      <c r="E14" s="12">
        <v>0</v>
      </c>
      <c r="F14" s="12">
        <v>0</v>
      </c>
      <c r="G14" s="13">
        <v>0</v>
      </c>
      <c r="H14" s="12">
        <v>0</v>
      </c>
      <c r="I14" s="12">
        <v>0</v>
      </c>
      <c r="J14" s="13">
        <v>0</v>
      </c>
      <c r="K14" s="12">
        <v>0</v>
      </c>
      <c r="L14" s="12">
        <v>0</v>
      </c>
      <c r="M14" s="13">
        <v>0</v>
      </c>
      <c r="N14" s="12">
        <v>0</v>
      </c>
      <c r="O14" s="12">
        <v>0</v>
      </c>
      <c r="P14" s="13">
        <f t="shared" si="2"/>
        <v>0</v>
      </c>
      <c r="Q14" s="12">
        <v>0</v>
      </c>
      <c r="R14" s="12">
        <v>0</v>
      </c>
      <c r="S14" s="13">
        <f t="shared" si="3"/>
        <v>0</v>
      </c>
      <c r="T14" s="12"/>
      <c r="U14" s="12"/>
      <c r="V14" s="13">
        <v>0</v>
      </c>
      <c r="W14" s="12">
        <v>1</v>
      </c>
      <c r="X14" s="12"/>
      <c r="Y14" s="13">
        <v>1</v>
      </c>
      <c r="Z14" s="12"/>
      <c r="AA14" s="12"/>
      <c r="AB14" s="13"/>
      <c r="AC14" s="12"/>
      <c r="AD14" s="12"/>
      <c r="AE14" s="13"/>
      <c r="AF14" s="12"/>
      <c r="AG14" s="12"/>
      <c r="AH14" s="13"/>
      <c r="AI14" s="12"/>
      <c r="AJ14" s="12"/>
      <c r="AK14" s="13"/>
      <c r="AL14" s="12">
        <f t="shared" si="0"/>
        <v>1</v>
      </c>
      <c r="AM14" s="12">
        <f t="shared" si="1"/>
        <v>0</v>
      </c>
      <c r="AN14" s="25">
        <f t="shared" si="4"/>
        <v>1</v>
      </c>
    </row>
    <row r="15" spans="1:40" x14ac:dyDescent="0.25">
      <c r="A15" s="11" t="s">
        <v>20</v>
      </c>
      <c r="B15" s="12">
        <v>0</v>
      </c>
      <c r="C15" s="12">
        <v>0</v>
      </c>
      <c r="D15" s="13">
        <v>0</v>
      </c>
      <c r="E15" s="12">
        <v>0</v>
      </c>
      <c r="F15" s="12">
        <v>0</v>
      </c>
      <c r="G15" s="13">
        <v>0</v>
      </c>
      <c r="H15" s="12">
        <v>0</v>
      </c>
      <c r="I15" s="12">
        <v>0</v>
      </c>
      <c r="J15" s="13">
        <v>0</v>
      </c>
      <c r="K15" s="12">
        <v>0</v>
      </c>
      <c r="L15" s="12">
        <v>0</v>
      </c>
      <c r="M15" s="13">
        <v>0</v>
      </c>
      <c r="N15" s="12">
        <v>0</v>
      </c>
      <c r="O15" s="12">
        <v>0</v>
      </c>
      <c r="P15" s="13">
        <f t="shared" si="2"/>
        <v>0</v>
      </c>
      <c r="Q15" s="12">
        <v>0</v>
      </c>
      <c r="R15" s="12">
        <v>0</v>
      </c>
      <c r="S15" s="13">
        <f t="shared" si="3"/>
        <v>0</v>
      </c>
      <c r="T15" s="12"/>
      <c r="U15" s="12"/>
      <c r="V15" s="13">
        <v>0</v>
      </c>
      <c r="W15" s="12"/>
      <c r="X15" s="12"/>
      <c r="Y15" s="13"/>
      <c r="Z15" s="12"/>
      <c r="AA15" s="12"/>
      <c r="AB15" s="13"/>
      <c r="AC15" s="12"/>
      <c r="AD15" s="12"/>
      <c r="AE15" s="13"/>
      <c r="AF15" s="12"/>
      <c r="AG15" s="12"/>
      <c r="AH15" s="13"/>
      <c r="AI15" s="12"/>
      <c r="AJ15" s="12"/>
      <c r="AK15" s="13"/>
      <c r="AL15" s="12">
        <f t="shared" si="0"/>
        <v>0</v>
      </c>
      <c r="AM15" s="12">
        <f t="shared" si="1"/>
        <v>0</v>
      </c>
      <c r="AN15" s="25">
        <f t="shared" si="4"/>
        <v>0</v>
      </c>
    </row>
    <row r="16" spans="1:40" x14ac:dyDescent="0.25">
      <c r="A16" s="9" t="s">
        <v>61</v>
      </c>
      <c r="B16" s="10">
        <v>73</v>
      </c>
      <c r="C16" s="10">
        <v>1</v>
      </c>
      <c r="D16" s="8">
        <v>74</v>
      </c>
      <c r="E16" s="10">
        <v>107</v>
      </c>
      <c r="F16" s="10">
        <v>1</v>
      </c>
      <c r="G16" s="8">
        <v>108</v>
      </c>
      <c r="H16" s="10">
        <v>48</v>
      </c>
      <c r="I16" s="10">
        <v>0</v>
      </c>
      <c r="J16" s="8">
        <v>48</v>
      </c>
      <c r="K16" s="10">
        <v>1</v>
      </c>
      <c r="L16" s="10">
        <v>26</v>
      </c>
      <c r="M16" s="8">
        <v>27</v>
      </c>
      <c r="N16" s="10">
        <v>31</v>
      </c>
      <c r="O16" s="10">
        <v>3</v>
      </c>
      <c r="P16" s="8">
        <f t="shared" si="2"/>
        <v>34</v>
      </c>
      <c r="Q16" s="10">
        <v>32</v>
      </c>
      <c r="R16" s="10">
        <v>8</v>
      </c>
      <c r="S16" s="8">
        <f t="shared" si="3"/>
        <v>40</v>
      </c>
      <c r="T16" s="10">
        <v>10</v>
      </c>
      <c r="U16" s="10">
        <v>126</v>
      </c>
      <c r="V16" s="8">
        <v>136</v>
      </c>
      <c r="W16" s="10">
        <v>6</v>
      </c>
      <c r="X16" s="10">
        <v>116</v>
      </c>
      <c r="Y16" s="8">
        <v>122</v>
      </c>
      <c r="Z16" s="10">
        <v>58</v>
      </c>
      <c r="AA16" s="10">
        <v>1</v>
      </c>
      <c r="AB16" s="8">
        <v>59</v>
      </c>
      <c r="AC16" s="10">
        <v>9</v>
      </c>
      <c r="AD16" s="10">
        <v>73</v>
      </c>
      <c r="AE16" s="8">
        <v>82</v>
      </c>
      <c r="AF16" s="10">
        <v>61</v>
      </c>
      <c r="AG16" s="10">
        <v>2</v>
      </c>
      <c r="AH16" s="8">
        <v>63</v>
      </c>
      <c r="AI16" s="10">
        <v>77</v>
      </c>
      <c r="AJ16" s="10">
        <v>2</v>
      </c>
      <c r="AK16" s="8">
        <v>79</v>
      </c>
      <c r="AL16" s="10">
        <f t="shared" si="0"/>
        <v>513</v>
      </c>
      <c r="AM16" s="10">
        <f t="shared" si="1"/>
        <v>359</v>
      </c>
      <c r="AN16" s="24">
        <f t="shared" si="4"/>
        <v>872</v>
      </c>
    </row>
    <row r="17" spans="1:40" x14ac:dyDescent="0.25">
      <c r="A17" s="11" t="s">
        <v>13</v>
      </c>
      <c r="B17" s="12">
        <v>14</v>
      </c>
      <c r="C17" s="12">
        <v>0</v>
      </c>
      <c r="D17" s="13">
        <v>14</v>
      </c>
      <c r="E17" s="12">
        <v>11</v>
      </c>
      <c r="F17" s="12">
        <v>1</v>
      </c>
      <c r="G17" s="13">
        <v>12</v>
      </c>
      <c r="H17" s="12">
        <v>5</v>
      </c>
      <c r="I17" s="12">
        <v>0</v>
      </c>
      <c r="J17" s="13">
        <v>5</v>
      </c>
      <c r="K17" s="12">
        <v>0</v>
      </c>
      <c r="L17" s="12">
        <v>1</v>
      </c>
      <c r="M17" s="13">
        <v>1</v>
      </c>
      <c r="N17" s="12">
        <v>6</v>
      </c>
      <c r="O17" s="12">
        <v>0</v>
      </c>
      <c r="P17" s="13">
        <f t="shared" si="2"/>
        <v>6</v>
      </c>
      <c r="Q17" s="12">
        <v>2</v>
      </c>
      <c r="R17" s="12">
        <v>5</v>
      </c>
      <c r="S17" s="13">
        <f t="shared" si="3"/>
        <v>7</v>
      </c>
      <c r="T17" s="12">
        <v>10</v>
      </c>
      <c r="U17" s="12">
        <v>6</v>
      </c>
      <c r="V17" s="13">
        <v>16</v>
      </c>
      <c r="W17" s="12">
        <v>6</v>
      </c>
      <c r="X17" s="12">
        <v>6</v>
      </c>
      <c r="Y17" s="13">
        <v>12</v>
      </c>
      <c r="Z17" s="12">
        <v>18</v>
      </c>
      <c r="AA17" s="12">
        <v>1</v>
      </c>
      <c r="AB17" s="13">
        <v>19</v>
      </c>
      <c r="AC17" s="12">
        <v>3</v>
      </c>
      <c r="AD17" s="12">
        <v>6</v>
      </c>
      <c r="AE17" s="13">
        <v>9</v>
      </c>
      <c r="AF17" s="12"/>
      <c r="AG17" s="12"/>
      <c r="AH17" s="13"/>
      <c r="AI17" s="12">
        <v>10</v>
      </c>
      <c r="AJ17" s="12"/>
      <c r="AK17" s="13">
        <v>10</v>
      </c>
      <c r="AL17" s="12">
        <f t="shared" si="0"/>
        <v>85</v>
      </c>
      <c r="AM17" s="12">
        <f t="shared" si="1"/>
        <v>26</v>
      </c>
      <c r="AN17" s="25">
        <f t="shared" si="4"/>
        <v>111</v>
      </c>
    </row>
    <row r="18" spans="1:40" x14ac:dyDescent="0.25">
      <c r="A18" s="11" t="s">
        <v>12</v>
      </c>
      <c r="B18" s="12">
        <v>32</v>
      </c>
      <c r="C18" s="12">
        <v>1</v>
      </c>
      <c r="D18" s="13">
        <v>33</v>
      </c>
      <c r="E18" s="12">
        <v>32</v>
      </c>
      <c r="F18" s="12">
        <v>0</v>
      </c>
      <c r="G18" s="13">
        <v>32</v>
      </c>
      <c r="H18" s="12">
        <v>28</v>
      </c>
      <c r="I18" s="12">
        <v>0</v>
      </c>
      <c r="J18" s="13">
        <v>28</v>
      </c>
      <c r="K18" s="12">
        <v>0</v>
      </c>
      <c r="L18" s="12">
        <v>17</v>
      </c>
      <c r="M18" s="13">
        <v>17</v>
      </c>
      <c r="N18" s="12">
        <v>25</v>
      </c>
      <c r="O18" s="12">
        <v>3</v>
      </c>
      <c r="P18" s="13">
        <f t="shared" si="2"/>
        <v>28</v>
      </c>
      <c r="Q18" s="12">
        <v>28</v>
      </c>
      <c r="R18" s="12">
        <v>3</v>
      </c>
      <c r="S18" s="13">
        <f t="shared" si="3"/>
        <v>31</v>
      </c>
      <c r="T18" s="12"/>
      <c r="U18" s="12">
        <v>24</v>
      </c>
      <c r="V18" s="13">
        <v>24</v>
      </c>
      <c r="W18" s="12"/>
      <c r="X18" s="12">
        <v>30</v>
      </c>
      <c r="Y18" s="13">
        <v>30</v>
      </c>
      <c r="Z18" s="12">
        <v>27</v>
      </c>
      <c r="AA18" s="12"/>
      <c r="AB18" s="13">
        <v>27</v>
      </c>
      <c r="AC18" s="12">
        <v>5</v>
      </c>
      <c r="AD18" s="12">
        <v>58</v>
      </c>
      <c r="AE18" s="13">
        <v>63</v>
      </c>
      <c r="AF18" s="12">
        <v>60</v>
      </c>
      <c r="AG18" s="12">
        <v>1</v>
      </c>
      <c r="AH18" s="13">
        <v>61</v>
      </c>
      <c r="AI18" s="12">
        <v>58</v>
      </c>
      <c r="AJ18" s="12">
        <v>1</v>
      </c>
      <c r="AK18" s="13">
        <v>59</v>
      </c>
      <c r="AL18" s="12">
        <f t="shared" si="0"/>
        <v>295</v>
      </c>
      <c r="AM18" s="12">
        <f t="shared" si="1"/>
        <v>138</v>
      </c>
      <c r="AN18" s="25">
        <f t="shared" si="4"/>
        <v>433</v>
      </c>
    </row>
    <row r="19" spans="1:40" x14ac:dyDescent="0.25">
      <c r="A19" s="11" t="s">
        <v>16</v>
      </c>
      <c r="B19" s="12">
        <v>25</v>
      </c>
      <c r="C19" s="12">
        <v>0</v>
      </c>
      <c r="D19" s="13">
        <v>25</v>
      </c>
      <c r="E19" s="12">
        <v>57</v>
      </c>
      <c r="F19" s="12">
        <v>0</v>
      </c>
      <c r="G19" s="13">
        <v>57</v>
      </c>
      <c r="H19" s="12">
        <v>12</v>
      </c>
      <c r="I19" s="12">
        <v>0</v>
      </c>
      <c r="J19" s="13">
        <v>12</v>
      </c>
      <c r="K19" s="12">
        <v>0</v>
      </c>
      <c r="L19" s="12">
        <v>2</v>
      </c>
      <c r="M19" s="13">
        <v>2</v>
      </c>
      <c r="N19" s="12">
        <v>0</v>
      </c>
      <c r="O19" s="12">
        <v>0</v>
      </c>
      <c r="P19" s="13">
        <f t="shared" si="2"/>
        <v>0</v>
      </c>
      <c r="Q19" s="12">
        <v>2</v>
      </c>
      <c r="R19" s="12">
        <v>0</v>
      </c>
      <c r="S19" s="13">
        <f t="shared" si="3"/>
        <v>2</v>
      </c>
      <c r="T19" s="12"/>
      <c r="U19" s="12">
        <v>96</v>
      </c>
      <c r="V19" s="13">
        <v>96</v>
      </c>
      <c r="W19" s="12"/>
      <c r="X19" s="12">
        <v>80</v>
      </c>
      <c r="Y19" s="13">
        <v>80</v>
      </c>
      <c r="Z19" s="12">
        <v>8</v>
      </c>
      <c r="AA19" s="12"/>
      <c r="AB19" s="13">
        <v>8</v>
      </c>
      <c r="AC19" s="12"/>
      <c r="AD19" s="12">
        <v>4</v>
      </c>
      <c r="AE19" s="13">
        <v>4</v>
      </c>
      <c r="AF19" s="12"/>
      <c r="AG19" s="12"/>
      <c r="AH19" s="13"/>
      <c r="AI19" s="12">
        <v>8</v>
      </c>
      <c r="AJ19" s="12"/>
      <c r="AK19" s="13">
        <v>8</v>
      </c>
      <c r="AL19" s="12">
        <f t="shared" si="0"/>
        <v>112</v>
      </c>
      <c r="AM19" s="12">
        <f t="shared" si="1"/>
        <v>182</v>
      </c>
      <c r="AN19" s="25">
        <f t="shared" si="4"/>
        <v>294</v>
      </c>
    </row>
    <row r="20" spans="1:40" x14ac:dyDescent="0.25">
      <c r="A20" s="11" t="s">
        <v>14</v>
      </c>
      <c r="B20" s="12">
        <v>2</v>
      </c>
      <c r="C20" s="12">
        <v>0</v>
      </c>
      <c r="D20" s="13">
        <v>2</v>
      </c>
      <c r="E20" s="12">
        <v>7</v>
      </c>
      <c r="F20" s="12">
        <v>0</v>
      </c>
      <c r="G20" s="13">
        <v>7</v>
      </c>
      <c r="H20" s="12">
        <v>3</v>
      </c>
      <c r="I20" s="12">
        <v>0</v>
      </c>
      <c r="J20" s="13">
        <v>3</v>
      </c>
      <c r="K20" s="12">
        <v>1</v>
      </c>
      <c r="L20" s="12">
        <v>6</v>
      </c>
      <c r="M20" s="13">
        <v>7</v>
      </c>
      <c r="N20" s="12">
        <v>0</v>
      </c>
      <c r="O20" s="12">
        <v>0</v>
      </c>
      <c r="P20" s="13">
        <f t="shared" si="2"/>
        <v>0</v>
      </c>
      <c r="Q20" s="12">
        <v>0</v>
      </c>
      <c r="R20" s="12">
        <v>0</v>
      </c>
      <c r="S20" s="13">
        <f t="shared" si="3"/>
        <v>0</v>
      </c>
      <c r="T20" s="12"/>
      <c r="U20" s="12"/>
      <c r="V20" s="13">
        <v>0</v>
      </c>
      <c r="W20" s="12"/>
      <c r="X20" s="12"/>
      <c r="Y20" s="13"/>
      <c r="Z20" s="12">
        <v>5</v>
      </c>
      <c r="AA20" s="12"/>
      <c r="AB20" s="13">
        <v>5</v>
      </c>
      <c r="AC20" s="12">
        <v>1</v>
      </c>
      <c r="AD20" s="12">
        <v>5</v>
      </c>
      <c r="AE20" s="13">
        <v>6</v>
      </c>
      <c r="AF20" s="12">
        <v>1</v>
      </c>
      <c r="AG20" s="12">
        <v>1</v>
      </c>
      <c r="AH20" s="13">
        <v>2</v>
      </c>
      <c r="AI20" s="12">
        <v>1</v>
      </c>
      <c r="AJ20" s="12">
        <v>1</v>
      </c>
      <c r="AK20" s="13">
        <v>2</v>
      </c>
      <c r="AL20" s="12">
        <f t="shared" si="0"/>
        <v>21</v>
      </c>
      <c r="AM20" s="12">
        <f t="shared" si="1"/>
        <v>13</v>
      </c>
      <c r="AN20" s="25">
        <f t="shared" si="4"/>
        <v>34</v>
      </c>
    </row>
    <row r="21" spans="1:40" x14ac:dyDescent="0.25">
      <c r="A21" s="14" t="s">
        <v>60</v>
      </c>
      <c r="B21" s="7">
        <v>999</v>
      </c>
      <c r="C21" s="7">
        <v>98</v>
      </c>
      <c r="D21" s="7">
        <v>1097</v>
      </c>
      <c r="E21" s="7">
        <v>1193</v>
      </c>
      <c r="F21" s="7">
        <v>112</v>
      </c>
      <c r="G21" s="7">
        <v>1305</v>
      </c>
      <c r="H21" s="7">
        <v>1025</v>
      </c>
      <c r="I21" s="7">
        <v>130</v>
      </c>
      <c r="J21" s="7">
        <v>1155</v>
      </c>
      <c r="K21" s="7">
        <v>111</v>
      </c>
      <c r="L21" s="7">
        <v>767</v>
      </c>
      <c r="M21" s="7">
        <v>878</v>
      </c>
      <c r="N21" s="7">
        <v>877</v>
      </c>
      <c r="O21" s="7">
        <v>149</v>
      </c>
      <c r="P21" s="7">
        <f t="shared" si="2"/>
        <v>1026</v>
      </c>
      <c r="Q21" s="7">
        <v>800</v>
      </c>
      <c r="R21" s="7">
        <v>115</v>
      </c>
      <c r="S21" s="7">
        <f t="shared" si="3"/>
        <v>915</v>
      </c>
      <c r="T21" s="7">
        <v>146</v>
      </c>
      <c r="U21" s="7">
        <v>800</v>
      </c>
      <c r="V21" s="7">
        <v>946</v>
      </c>
      <c r="W21" s="7">
        <v>176</v>
      </c>
      <c r="X21" s="7">
        <v>685</v>
      </c>
      <c r="Y21" s="7">
        <v>861</v>
      </c>
      <c r="Z21" s="7">
        <v>771</v>
      </c>
      <c r="AA21" s="7">
        <v>209</v>
      </c>
      <c r="AB21" s="7">
        <v>980</v>
      </c>
      <c r="AC21" s="7">
        <v>242</v>
      </c>
      <c r="AD21" s="7">
        <v>905</v>
      </c>
      <c r="AE21" s="7">
        <v>1147</v>
      </c>
      <c r="AF21" s="7">
        <v>865</v>
      </c>
      <c r="AG21" s="7">
        <v>165</v>
      </c>
      <c r="AH21" s="7">
        <v>1030</v>
      </c>
      <c r="AI21" s="7">
        <v>702</v>
      </c>
      <c r="AJ21" s="7">
        <v>180</v>
      </c>
      <c r="AK21" s="7">
        <v>882</v>
      </c>
      <c r="AL21" s="7">
        <f t="shared" si="0"/>
        <v>7907</v>
      </c>
      <c r="AM21" s="7">
        <f t="shared" si="1"/>
        <v>4315</v>
      </c>
      <c r="AN21" s="26">
        <f t="shared" si="4"/>
        <v>12222</v>
      </c>
    </row>
    <row r="22" spans="1:40" x14ac:dyDescent="0.25">
      <c r="A22" s="15" t="s">
        <v>77</v>
      </c>
    </row>
    <row r="24" spans="1:40" ht="15.75" thickBot="1" x14ac:dyDescent="0.3"/>
    <row r="25" spans="1:40" x14ac:dyDescent="0.25">
      <c r="A25" s="56" t="s">
        <v>7</v>
      </c>
      <c r="B25" s="53" t="s">
        <v>23</v>
      </c>
      <c r="C25" s="53"/>
      <c r="D25" s="48" t="s">
        <v>66</v>
      </c>
      <c r="E25" s="53" t="s">
        <v>22</v>
      </c>
      <c r="F25" s="53"/>
      <c r="G25" s="48" t="s">
        <v>65</v>
      </c>
      <c r="H25" s="53" t="s">
        <v>24</v>
      </c>
      <c r="I25" s="53"/>
      <c r="J25" s="48" t="s">
        <v>67</v>
      </c>
      <c r="K25" s="53" t="s">
        <v>25</v>
      </c>
      <c r="L25" s="53"/>
      <c r="M25" s="48" t="s">
        <v>68</v>
      </c>
      <c r="N25" s="53" t="s">
        <v>26</v>
      </c>
      <c r="O25" s="53"/>
      <c r="P25" s="48" t="s">
        <v>69</v>
      </c>
      <c r="Q25" s="53" t="s">
        <v>0</v>
      </c>
      <c r="R25" s="53"/>
      <c r="S25" s="48" t="s">
        <v>70</v>
      </c>
      <c r="T25" s="53" t="s">
        <v>1</v>
      </c>
      <c r="U25" s="53"/>
      <c r="V25" s="48" t="s">
        <v>71</v>
      </c>
      <c r="W25" s="53" t="s">
        <v>2</v>
      </c>
      <c r="X25" s="53"/>
      <c r="Y25" s="48" t="s">
        <v>72</v>
      </c>
      <c r="Z25" s="53" t="s">
        <v>3</v>
      </c>
      <c r="AA25" s="53"/>
      <c r="AB25" s="48" t="s">
        <v>73</v>
      </c>
      <c r="AC25" s="53" t="s">
        <v>4</v>
      </c>
      <c r="AD25" s="53"/>
      <c r="AE25" s="48" t="s">
        <v>74</v>
      </c>
      <c r="AF25" s="53" t="s">
        <v>5</v>
      </c>
      <c r="AG25" s="53"/>
      <c r="AH25" s="48" t="s">
        <v>75</v>
      </c>
      <c r="AI25" s="53" t="s">
        <v>6</v>
      </c>
      <c r="AJ25" s="53"/>
      <c r="AK25" s="48" t="s">
        <v>76</v>
      </c>
      <c r="AL25" s="53" t="s">
        <v>113</v>
      </c>
      <c r="AM25" s="53"/>
      <c r="AN25" s="48" t="s">
        <v>15</v>
      </c>
    </row>
    <row r="26" spans="1:40" ht="15.75" thickBot="1" x14ac:dyDescent="0.3">
      <c r="A26" s="57"/>
      <c r="B26" s="7" t="s">
        <v>52</v>
      </c>
      <c r="C26" s="7" t="s">
        <v>21</v>
      </c>
      <c r="D26" s="49"/>
      <c r="E26" s="7" t="s">
        <v>52</v>
      </c>
      <c r="F26" s="7" t="s">
        <v>21</v>
      </c>
      <c r="G26" s="49"/>
      <c r="H26" s="7" t="s">
        <v>52</v>
      </c>
      <c r="I26" s="7" t="s">
        <v>21</v>
      </c>
      <c r="J26" s="49"/>
      <c r="K26" s="7" t="s">
        <v>52</v>
      </c>
      <c r="L26" s="7" t="s">
        <v>21</v>
      </c>
      <c r="M26" s="49"/>
      <c r="N26" s="7" t="s">
        <v>52</v>
      </c>
      <c r="O26" s="7" t="s">
        <v>21</v>
      </c>
      <c r="P26" s="49"/>
      <c r="Q26" s="7" t="s">
        <v>52</v>
      </c>
      <c r="R26" s="7" t="s">
        <v>21</v>
      </c>
      <c r="S26" s="49"/>
      <c r="T26" s="7" t="s">
        <v>52</v>
      </c>
      <c r="U26" s="7" t="s">
        <v>21</v>
      </c>
      <c r="V26" s="49"/>
      <c r="W26" s="7" t="s">
        <v>52</v>
      </c>
      <c r="X26" s="7" t="s">
        <v>21</v>
      </c>
      <c r="Y26" s="49"/>
      <c r="Z26" s="7" t="s">
        <v>52</v>
      </c>
      <c r="AA26" s="7" t="s">
        <v>21</v>
      </c>
      <c r="AB26" s="49"/>
      <c r="AC26" s="7" t="s">
        <v>52</v>
      </c>
      <c r="AD26" s="7" t="s">
        <v>21</v>
      </c>
      <c r="AE26" s="49"/>
      <c r="AF26" s="7" t="s">
        <v>52</v>
      </c>
      <c r="AG26" s="7" t="s">
        <v>21</v>
      </c>
      <c r="AH26" s="49"/>
      <c r="AI26" s="7" t="s">
        <v>52</v>
      </c>
      <c r="AJ26" s="7" t="s">
        <v>21</v>
      </c>
      <c r="AK26" s="49"/>
      <c r="AL26" s="7" t="s">
        <v>52</v>
      </c>
      <c r="AM26" s="7" t="s">
        <v>21</v>
      </c>
      <c r="AN26" s="49"/>
    </row>
    <row r="27" spans="1:40" x14ac:dyDescent="0.25">
      <c r="A27" s="1" t="s">
        <v>78</v>
      </c>
      <c r="B27" s="12">
        <f>B11</f>
        <v>28</v>
      </c>
      <c r="C27" s="12">
        <f t="shared" ref="C27:AN27" si="5">C11</f>
        <v>3</v>
      </c>
      <c r="D27" s="21">
        <f t="shared" si="5"/>
        <v>31</v>
      </c>
      <c r="E27" s="12">
        <f t="shared" si="5"/>
        <v>54</v>
      </c>
      <c r="F27" s="12">
        <f t="shared" si="5"/>
        <v>10</v>
      </c>
      <c r="G27" s="21">
        <f t="shared" si="5"/>
        <v>64</v>
      </c>
      <c r="H27" s="12">
        <f t="shared" si="5"/>
        <v>39</v>
      </c>
      <c r="I27" s="12">
        <f t="shared" si="5"/>
        <v>26</v>
      </c>
      <c r="J27" s="21">
        <f t="shared" si="5"/>
        <v>65</v>
      </c>
      <c r="K27" s="12">
        <f t="shared" si="5"/>
        <v>27</v>
      </c>
      <c r="L27" s="12">
        <f t="shared" si="5"/>
        <v>77</v>
      </c>
      <c r="M27" s="21">
        <f t="shared" si="5"/>
        <v>104</v>
      </c>
      <c r="N27" s="12">
        <f t="shared" si="5"/>
        <v>127</v>
      </c>
      <c r="O27" s="12">
        <f t="shared" si="5"/>
        <v>29</v>
      </c>
      <c r="P27" s="21">
        <f t="shared" si="5"/>
        <v>156</v>
      </c>
      <c r="Q27" s="12">
        <f t="shared" si="5"/>
        <v>71</v>
      </c>
      <c r="R27" s="12">
        <f t="shared" si="5"/>
        <v>20</v>
      </c>
      <c r="S27" s="21">
        <f t="shared" si="5"/>
        <v>91</v>
      </c>
      <c r="T27" s="12">
        <f t="shared" si="5"/>
        <v>16</v>
      </c>
      <c r="U27" s="12">
        <f t="shared" si="5"/>
        <v>82</v>
      </c>
      <c r="V27" s="12">
        <f t="shared" si="5"/>
        <v>98</v>
      </c>
      <c r="W27" s="12">
        <f t="shared" si="5"/>
        <v>26</v>
      </c>
      <c r="X27" s="12">
        <f t="shared" si="5"/>
        <v>54</v>
      </c>
      <c r="Y27" s="12">
        <f t="shared" si="5"/>
        <v>80</v>
      </c>
      <c r="Z27" s="12">
        <f t="shared" si="5"/>
        <v>77</v>
      </c>
      <c r="AA27" s="12">
        <f t="shared" si="5"/>
        <v>24</v>
      </c>
      <c r="AB27" s="12">
        <f t="shared" si="5"/>
        <v>101</v>
      </c>
      <c r="AC27" s="12">
        <f t="shared" si="5"/>
        <v>39</v>
      </c>
      <c r="AD27" s="12">
        <f t="shared" si="5"/>
        <v>69</v>
      </c>
      <c r="AE27" s="12">
        <f t="shared" si="5"/>
        <v>108</v>
      </c>
      <c r="AF27" s="12">
        <f t="shared" si="5"/>
        <v>67</v>
      </c>
      <c r="AG27" s="12">
        <f t="shared" si="5"/>
        <v>19</v>
      </c>
      <c r="AH27" s="12">
        <f t="shared" si="5"/>
        <v>86</v>
      </c>
      <c r="AI27" s="12">
        <f t="shared" si="5"/>
        <v>76</v>
      </c>
      <c r="AJ27" s="12">
        <f t="shared" si="5"/>
        <v>24</v>
      </c>
      <c r="AK27" s="12">
        <f t="shared" si="5"/>
        <v>100</v>
      </c>
      <c r="AL27" s="12">
        <f t="shared" si="5"/>
        <v>647</v>
      </c>
      <c r="AM27" s="12">
        <f t="shared" si="5"/>
        <v>437</v>
      </c>
      <c r="AN27" s="12">
        <f t="shared" si="5"/>
        <v>1084</v>
      </c>
    </row>
    <row r="28" spans="1:40" x14ac:dyDescent="0.25">
      <c r="A28" s="2" t="s">
        <v>82</v>
      </c>
      <c r="B28" s="12">
        <f>B17+B19+B20</f>
        <v>41</v>
      </c>
      <c r="C28" s="12">
        <f t="shared" ref="C28:AN28" si="6">C17+C19+C20</f>
        <v>0</v>
      </c>
      <c r="D28" s="21">
        <f t="shared" si="6"/>
        <v>41</v>
      </c>
      <c r="E28" s="12">
        <f t="shared" si="6"/>
        <v>75</v>
      </c>
      <c r="F28" s="12">
        <f t="shared" si="6"/>
        <v>1</v>
      </c>
      <c r="G28" s="21">
        <f t="shared" si="6"/>
        <v>76</v>
      </c>
      <c r="H28" s="12">
        <f t="shared" si="6"/>
        <v>20</v>
      </c>
      <c r="I28" s="12">
        <f t="shared" si="6"/>
        <v>0</v>
      </c>
      <c r="J28" s="21">
        <f t="shared" si="6"/>
        <v>20</v>
      </c>
      <c r="K28" s="12">
        <f t="shared" si="6"/>
        <v>1</v>
      </c>
      <c r="L28" s="12">
        <f t="shared" si="6"/>
        <v>9</v>
      </c>
      <c r="M28" s="21">
        <f t="shared" si="6"/>
        <v>10</v>
      </c>
      <c r="N28" s="12">
        <f t="shared" si="6"/>
        <v>6</v>
      </c>
      <c r="O28" s="12">
        <f t="shared" si="6"/>
        <v>0</v>
      </c>
      <c r="P28" s="21">
        <f t="shared" si="6"/>
        <v>6</v>
      </c>
      <c r="Q28" s="12">
        <f t="shared" si="6"/>
        <v>4</v>
      </c>
      <c r="R28" s="12">
        <f t="shared" si="6"/>
        <v>5</v>
      </c>
      <c r="S28" s="21">
        <f t="shared" si="6"/>
        <v>9</v>
      </c>
      <c r="T28" s="12">
        <f t="shared" si="6"/>
        <v>10</v>
      </c>
      <c r="U28" s="12">
        <f t="shared" si="6"/>
        <v>102</v>
      </c>
      <c r="V28" s="12">
        <f t="shared" si="6"/>
        <v>112</v>
      </c>
      <c r="W28" s="12">
        <f t="shared" si="6"/>
        <v>6</v>
      </c>
      <c r="X28" s="12">
        <f t="shared" si="6"/>
        <v>86</v>
      </c>
      <c r="Y28" s="12">
        <f t="shared" si="6"/>
        <v>92</v>
      </c>
      <c r="Z28" s="12">
        <f t="shared" si="6"/>
        <v>31</v>
      </c>
      <c r="AA28" s="12">
        <f t="shared" si="6"/>
        <v>1</v>
      </c>
      <c r="AB28" s="12">
        <f t="shared" si="6"/>
        <v>32</v>
      </c>
      <c r="AC28" s="12">
        <f t="shared" si="6"/>
        <v>4</v>
      </c>
      <c r="AD28" s="12">
        <f t="shared" si="6"/>
        <v>15</v>
      </c>
      <c r="AE28" s="12">
        <f t="shared" si="6"/>
        <v>19</v>
      </c>
      <c r="AF28" s="12">
        <f t="shared" si="6"/>
        <v>1</v>
      </c>
      <c r="AG28" s="12">
        <f t="shared" si="6"/>
        <v>1</v>
      </c>
      <c r="AH28" s="12">
        <f t="shared" si="6"/>
        <v>2</v>
      </c>
      <c r="AI28" s="12">
        <f t="shared" si="6"/>
        <v>19</v>
      </c>
      <c r="AJ28" s="12">
        <f t="shared" si="6"/>
        <v>1</v>
      </c>
      <c r="AK28" s="12">
        <f t="shared" si="6"/>
        <v>20</v>
      </c>
      <c r="AL28" s="12">
        <f t="shared" si="6"/>
        <v>218</v>
      </c>
      <c r="AM28" s="12">
        <f t="shared" si="6"/>
        <v>221</v>
      </c>
      <c r="AN28" s="12">
        <f t="shared" si="6"/>
        <v>439</v>
      </c>
    </row>
    <row r="29" spans="1:40" x14ac:dyDescent="0.25">
      <c r="A29" s="2" t="s">
        <v>79</v>
      </c>
      <c r="B29" s="12">
        <f>B8</f>
        <v>100</v>
      </c>
      <c r="C29" s="12">
        <f t="shared" ref="C29:AN29" si="7">C8</f>
        <v>17</v>
      </c>
      <c r="D29" s="21">
        <f t="shared" si="7"/>
        <v>117</v>
      </c>
      <c r="E29" s="12">
        <f t="shared" si="7"/>
        <v>95</v>
      </c>
      <c r="F29" s="12">
        <f t="shared" si="7"/>
        <v>10</v>
      </c>
      <c r="G29" s="21">
        <f t="shared" si="7"/>
        <v>105</v>
      </c>
      <c r="H29" s="12">
        <f t="shared" si="7"/>
        <v>115</v>
      </c>
      <c r="I29" s="12">
        <f t="shared" si="7"/>
        <v>12</v>
      </c>
      <c r="J29" s="21">
        <f t="shared" si="7"/>
        <v>127</v>
      </c>
      <c r="K29" s="12">
        <f t="shared" si="7"/>
        <v>6</v>
      </c>
      <c r="L29" s="12">
        <f t="shared" si="7"/>
        <v>38</v>
      </c>
      <c r="M29" s="21">
        <f t="shared" si="7"/>
        <v>44</v>
      </c>
      <c r="N29" s="12">
        <f t="shared" si="7"/>
        <v>16</v>
      </c>
      <c r="O29" s="12">
        <f t="shared" si="7"/>
        <v>11</v>
      </c>
      <c r="P29" s="21">
        <f t="shared" si="7"/>
        <v>27</v>
      </c>
      <c r="Q29" s="12">
        <f t="shared" si="7"/>
        <v>25</v>
      </c>
      <c r="R29" s="12">
        <f t="shared" si="7"/>
        <v>17</v>
      </c>
      <c r="S29" s="21">
        <f t="shared" si="7"/>
        <v>42</v>
      </c>
      <c r="T29" s="12">
        <f t="shared" si="7"/>
        <v>16</v>
      </c>
      <c r="U29" s="12">
        <f t="shared" si="7"/>
        <v>10</v>
      </c>
      <c r="V29" s="12">
        <f t="shared" si="7"/>
        <v>26</v>
      </c>
      <c r="W29" s="12">
        <f t="shared" si="7"/>
        <v>39</v>
      </c>
      <c r="X29" s="12">
        <f t="shared" si="7"/>
        <v>16</v>
      </c>
      <c r="Y29" s="12">
        <f t="shared" si="7"/>
        <v>55</v>
      </c>
      <c r="Z29" s="12">
        <f t="shared" si="7"/>
        <v>22</v>
      </c>
      <c r="AA29" s="12">
        <f t="shared" si="7"/>
        <v>19</v>
      </c>
      <c r="AB29" s="12">
        <f t="shared" si="7"/>
        <v>41</v>
      </c>
      <c r="AC29" s="12">
        <f t="shared" si="7"/>
        <v>2</v>
      </c>
      <c r="AD29" s="12">
        <f t="shared" si="7"/>
        <v>16</v>
      </c>
      <c r="AE29" s="12">
        <f t="shared" si="7"/>
        <v>18</v>
      </c>
      <c r="AF29" s="12">
        <f t="shared" si="7"/>
        <v>19</v>
      </c>
      <c r="AG29" s="12">
        <f t="shared" si="7"/>
        <v>9</v>
      </c>
      <c r="AH29" s="12">
        <f t="shared" si="7"/>
        <v>28</v>
      </c>
      <c r="AI29" s="12">
        <f t="shared" si="7"/>
        <v>28</v>
      </c>
      <c r="AJ29" s="12">
        <f t="shared" si="7"/>
        <v>4</v>
      </c>
      <c r="AK29" s="12">
        <f t="shared" si="7"/>
        <v>32</v>
      </c>
      <c r="AL29" s="12">
        <f t="shared" si="7"/>
        <v>483</v>
      </c>
      <c r="AM29" s="12">
        <f t="shared" si="7"/>
        <v>179</v>
      </c>
      <c r="AN29" s="12">
        <f t="shared" si="7"/>
        <v>662</v>
      </c>
    </row>
    <row r="30" spans="1:40" x14ac:dyDescent="0.25">
      <c r="A30" s="2" t="s">
        <v>83</v>
      </c>
      <c r="B30" s="12">
        <f>B9</f>
        <v>0</v>
      </c>
      <c r="C30" s="12">
        <f t="shared" ref="C30:AN30" si="8">C9</f>
        <v>0</v>
      </c>
      <c r="D30" s="21">
        <f t="shared" si="8"/>
        <v>0</v>
      </c>
      <c r="E30" s="12">
        <f t="shared" si="8"/>
        <v>0</v>
      </c>
      <c r="F30" s="12">
        <f t="shared" si="8"/>
        <v>0</v>
      </c>
      <c r="G30" s="21">
        <f t="shared" si="8"/>
        <v>0</v>
      </c>
      <c r="H30" s="12">
        <f t="shared" si="8"/>
        <v>0</v>
      </c>
      <c r="I30" s="12">
        <f t="shared" si="8"/>
        <v>0</v>
      </c>
      <c r="J30" s="21">
        <f t="shared" si="8"/>
        <v>0</v>
      </c>
      <c r="K30" s="12">
        <f t="shared" si="8"/>
        <v>0</v>
      </c>
      <c r="L30" s="12">
        <f t="shared" si="8"/>
        <v>0</v>
      </c>
      <c r="M30" s="21">
        <f t="shared" si="8"/>
        <v>0</v>
      </c>
      <c r="N30" s="12">
        <f t="shared" si="8"/>
        <v>0</v>
      </c>
      <c r="O30" s="12">
        <f t="shared" si="8"/>
        <v>0</v>
      </c>
      <c r="P30" s="21">
        <f t="shared" si="8"/>
        <v>0</v>
      </c>
      <c r="Q30" s="12">
        <f t="shared" si="8"/>
        <v>0</v>
      </c>
      <c r="R30" s="12">
        <f t="shared" si="8"/>
        <v>0</v>
      </c>
      <c r="S30" s="21">
        <f t="shared" si="8"/>
        <v>0</v>
      </c>
      <c r="T30" s="12">
        <f t="shared" si="8"/>
        <v>0</v>
      </c>
      <c r="U30" s="12">
        <f t="shared" si="8"/>
        <v>0</v>
      </c>
      <c r="V30" s="12">
        <f t="shared" si="8"/>
        <v>0</v>
      </c>
      <c r="W30" s="12">
        <f t="shared" si="8"/>
        <v>0</v>
      </c>
      <c r="X30" s="12">
        <f t="shared" si="8"/>
        <v>0</v>
      </c>
      <c r="Y30" s="12">
        <f t="shared" si="8"/>
        <v>0</v>
      </c>
      <c r="Z30" s="12">
        <f t="shared" si="8"/>
        <v>0</v>
      </c>
      <c r="AA30" s="12">
        <f t="shared" si="8"/>
        <v>0</v>
      </c>
      <c r="AB30" s="12">
        <f t="shared" si="8"/>
        <v>0</v>
      </c>
      <c r="AC30" s="12">
        <f t="shared" si="8"/>
        <v>0</v>
      </c>
      <c r="AD30" s="12">
        <f t="shared" si="8"/>
        <v>0</v>
      </c>
      <c r="AE30" s="12">
        <f t="shared" si="8"/>
        <v>0</v>
      </c>
      <c r="AF30" s="12">
        <f t="shared" si="8"/>
        <v>0</v>
      </c>
      <c r="AG30" s="12">
        <f t="shared" si="8"/>
        <v>0</v>
      </c>
      <c r="AH30" s="12">
        <f t="shared" si="8"/>
        <v>0</v>
      </c>
      <c r="AI30" s="12">
        <f t="shared" si="8"/>
        <v>0</v>
      </c>
      <c r="AJ30" s="12">
        <f t="shared" si="8"/>
        <v>0</v>
      </c>
      <c r="AK30" s="12">
        <f t="shared" si="8"/>
        <v>0</v>
      </c>
      <c r="AL30" s="12">
        <f t="shared" si="8"/>
        <v>0</v>
      </c>
      <c r="AM30" s="12">
        <f t="shared" si="8"/>
        <v>0</v>
      </c>
      <c r="AN30" s="12">
        <f t="shared" si="8"/>
        <v>0</v>
      </c>
    </row>
    <row r="31" spans="1:40" x14ac:dyDescent="0.25">
      <c r="A31" s="2" t="s">
        <v>80</v>
      </c>
      <c r="B31" s="12">
        <f>B7+B10</f>
        <v>798</v>
      </c>
      <c r="C31" s="12">
        <f t="shared" ref="C31:AN31" si="9">C7+C10</f>
        <v>77</v>
      </c>
      <c r="D31" s="21">
        <f t="shared" si="9"/>
        <v>875</v>
      </c>
      <c r="E31" s="12">
        <f t="shared" si="9"/>
        <v>937</v>
      </c>
      <c r="F31" s="12">
        <f t="shared" si="9"/>
        <v>91</v>
      </c>
      <c r="G31" s="21">
        <f t="shared" si="9"/>
        <v>1028</v>
      </c>
      <c r="H31" s="12">
        <f t="shared" si="9"/>
        <v>823</v>
      </c>
      <c r="I31" s="12">
        <f t="shared" si="9"/>
        <v>92</v>
      </c>
      <c r="J31" s="21">
        <f t="shared" si="9"/>
        <v>915</v>
      </c>
      <c r="K31" s="12">
        <f t="shared" si="9"/>
        <v>77</v>
      </c>
      <c r="L31" s="12">
        <f t="shared" si="9"/>
        <v>626</v>
      </c>
      <c r="M31" s="21">
        <f t="shared" si="9"/>
        <v>703</v>
      </c>
      <c r="N31" s="12">
        <f t="shared" si="9"/>
        <v>703</v>
      </c>
      <c r="O31" s="12">
        <f t="shared" si="9"/>
        <v>106</v>
      </c>
      <c r="P31" s="21">
        <f t="shared" si="9"/>
        <v>809</v>
      </c>
      <c r="Q31" s="12">
        <f t="shared" si="9"/>
        <v>672</v>
      </c>
      <c r="R31" s="12">
        <f t="shared" si="9"/>
        <v>70</v>
      </c>
      <c r="S31" s="21">
        <f t="shared" si="9"/>
        <v>742</v>
      </c>
      <c r="T31" s="12">
        <f t="shared" si="9"/>
        <v>104</v>
      </c>
      <c r="U31" s="12">
        <f t="shared" si="9"/>
        <v>582</v>
      </c>
      <c r="V31" s="12">
        <f t="shared" si="9"/>
        <v>686</v>
      </c>
      <c r="W31" s="12">
        <f t="shared" si="9"/>
        <v>105</v>
      </c>
      <c r="X31" s="12">
        <f t="shared" si="9"/>
        <v>499</v>
      </c>
      <c r="Y31" s="12">
        <f t="shared" si="9"/>
        <v>604</v>
      </c>
      <c r="Z31" s="12">
        <f t="shared" si="9"/>
        <v>614</v>
      </c>
      <c r="AA31" s="12">
        <f t="shared" si="9"/>
        <v>165</v>
      </c>
      <c r="AB31" s="12">
        <f t="shared" si="9"/>
        <v>779</v>
      </c>
      <c r="AC31" s="12">
        <f t="shared" si="9"/>
        <v>192</v>
      </c>
      <c r="AD31" s="12">
        <f t="shared" si="9"/>
        <v>747</v>
      </c>
      <c r="AE31" s="12">
        <f t="shared" si="9"/>
        <v>939</v>
      </c>
      <c r="AF31" s="12">
        <f t="shared" si="9"/>
        <v>718</v>
      </c>
      <c r="AG31" s="12">
        <f t="shared" si="9"/>
        <v>135</v>
      </c>
      <c r="AH31" s="12">
        <f t="shared" si="9"/>
        <v>853</v>
      </c>
      <c r="AI31" s="12">
        <f t="shared" si="9"/>
        <v>521</v>
      </c>
      <c r="AJ31" s="12">
        <f t="shared" si="9"/>
        <v>150</v>
      </c>
      <c r="AK31" s="12">
        <f t="shared" si="9"/>
        <v>671</v>
      </c>
      <c r="AL31" s="12">
        <f t="shared" si="9"/>
        <v>6264</v>
      </c>
      <c r="AM31" s="12">
        <f t="shared" si="9"/>
        <v>3340</v>
      </c>
      <c r="AN31" s="12">
        <f t="shared" si="9"/>
        <v>9604</v>
      </c>
    </row>
    <row r="32" spans="1:40" ht="15.75" thickBot="1" x14ac:dyDescent="0.3">
      <c r="A32" s="16" t="s">
        <v>81</v>
      </c>
      <c r="B32" s="17">
        <f>B18</f>
        <v>32</v>
      </c>
      <c r="C32" s="17">
        <f t="shared" ref="C32:AN32" si="10">C18</f>
        <v>1</v>
      </c>
      <c r="D32" s="22">
        <f t="shared" si="10"/>
        <v>33</v>
      </c>
      <c r="E32" s="17">
        <f t="shared" si="10"/>
        <v>32</v>
      </c>
      <c r="F32" s="17">
        <f t="shared" si="10"/>
        <v>0</v>
      </c>
      <c r="G32" s="22">
        <f t="shared" si="10"/>
        <v>32</v>
      </c>
      <c r="H32" s="17">
        <f t="shared" si="10"/>
        <v>28</v>
      </c>
      <c r="I32" s="17">
        <f t="shared" si="10"/>
        <v>0</v>
      </c>
      <c r="J32" s="22">
        <f t="shared" si="10"/>
        <v>28</v>
      </c>
      <c r="K32" s="17">
        <f t="shared" si="10"/>
        <v>0</v>
      </c>
      <c r="L32" s="17">
        <f t="shared" si="10"/>
        <v>17</v>
      </c>
      <c r="M32" s="22">
        <f t="shared" si="10"/>
        <v>17</v>
      </c>
      <c r="N32" s="17">
        <f t="shared" si="10"/>
        <v>25</v>
      </c>
      <c r="O32" s="17">
        <f t="shared" si="10"/>
        <v>3</v>
      </c>
      <c r="P32" s="22">
        <f t="shared" si="10"/>
        <v>28</v>
      </c>
      <c r="Q32" s="17">
        <f t="shared" si="10"/>
        <v>28</v>
      </c>
      <c r="R32" s="17">
        <f t="shared" si="10"/>
        <v>3</v>
      </c>
      <c r="S32" s="22">
        <f t="shared" si="10"/>
        <v>31</v>
      </c>
      <c r="T32" s="17">
        <f t="shared" si="10"/>
        <v>0</v>
      </c>
      <c r="U32" s="17">
        <f t="shared" si="10"/>
        <v>24</v>
      </c>
      <c r="V32" s="17">
        <f t="shared" si="10"/>
        <v>24</v>
      </c>
      <c r="W32" s="17">
        <f t="shared" si="10"/>
        <v>0</v>
      </c>
      <c r="X32" s="17">
        <f t="shared" si="10"/>
        <v>30</v>
      </c>
      <c r="Y32" s="17">
        <f t="shared" si="10"/>
        <v>30</v>
      </c>
      <c r="Z32" s="17">
        <f t="shared" si="10"/>
        <v>27</v>
      </c>
      <c r="AA32" s="17">
        <f t="shared" si="10"/>
        <v>0</v>
      </c>
      <c r="AB32" s="17">
        <f t="shared" si="10"/>
        <v>27</v>
      </c>
      <c r="AC32" s="17">
        <f t="shared" si="10"/>
        <v>5</v>
      </c>
      <c r="AD32" s="17">
        <f t="shared" si="10"/>
        <v>58</v>
      </c>
      <c r="AE32" s="17">
        <f t="shared" si="10"/>
        <v>63</v>
      </c>
      <c r="AF32" s="17">
        <f t="shared" si="10"/>
        <v>60</v>
      </c>
      <c r="AG32" s="17">
        <f t="shared" si="10"/>
        <v>1</v>
      </c>
      <c r="AH32" s="17">
        <f t="shared" si="10"/>
        <v>61</v>
      </c>
      <c r="AI32" s="17">
        <f t="shared" si="10"/>
        <v>58</v>
      </c>
      <c r="AJ32" s="17">
        <f t="shared" si="10"/>
        <v>1</v>
      </c>
      <c r="AK32" s="17">
        <f t="shared" si="10"/>
        <v>59</v>
      </c>
      <c r="AL32" s="17">
        <f t="shared" si="10"/>
        <v>295</v>
      </c>
      <c r="AM32" s="17">
        <f t="shared" si="10"/>
        <v>138</v>
      </c>
      <c r="AN32" s="17">
        <f t="shared" si="10"/>
        <v>433</v>
      </c>
    </row>
    <row r="33" spans="1:40" ht="15.75" thickBot="1" x14ac:dyDescent="0.3">
      <c r="A33" s="18" t="s">
        <v>15</v>
      </c>
      <c r="B33" s="19">
        <f>SUM(B27:B32)</f>
        <v>999</v>
      </c>
      <c r="C33" s="19">
        <f t="shared" ref="C33:AN33" si="11">SUM(C27:C32)</f>
        <v>98</v>
      </c>
      <c r="D33" s="23">
        <f t="shared" si="11"/>
        <v>1097</v>
      </c>
      <c r="E33" s="19">
        <f t="shared" si="11"/>
        <v>1193</v>
      </c>
      <c r="F33" s="19">
        <f t="shared" si="11"/>
        <v>112</v>
      </c>
      <c r="G33" s="23">
        <f t="shared" si="11"/>
        <v>1305</v>
      </c>
      <c r="H33" s="19">
        <f t="shared" si="11"/>
        <v>1025</v>
      </c>
      <c r="I33" s="19">
        <f t="shared" si="11"/>
        <v>130</v>
      </c>
      <c r="J33" s="23">
        <f t="shared" si="11"/>
        <v>1155</v>
      </c>
      <c r="K33" s="19">
        <f t="shared" si="11"/>
        <v>111</v>
      </c>
      <c r="L33" s="19">
        <f t="shared" si="11"/>
        <v>767</v>
      </c>
      <c r="M33" s="23">
        <f t="shared" si="11"/>
        <v>878</v>
      </c>
      <c r="N33" s="19">
        <f t="shared" si="11"/>
        <v>877</v>
      </c>
      <c r="O33" s="19">
        <f t="shared" si="11"/>
        <v>149</v>
      </c>
      <c r="P33" s="23">
        <f t="shared" si="11"/>
        <v>1026</v>
      </c>
      <c r="Q33" s="19">
        <f t="shared" si="11"/>
        <v>800</v>
      </c>
      <c r="R33" s="19">
        <f t="shared" si="11"/>
        <v>115</v>
      </c>
      <c r="S33" s="23">
        <f t="shared" si="11"/>
        <v>915</v>
      </c>
      <c r="T33" s="19">
        <f t="shared" si="11"/>
        <v>146</v>
      </c>
      <c r="U33" s="19">
        <f t="shared" si="11"/>
        <v>800</v>
      </c>
      <c r="V33" s="19">
        <f t="shared" si="11"/>
        <v>946</v>
      </c>
      <c r="W33" s="19">
        <f t="shared" si="11"/>
        <v>176</v>
      </c>
      <c r="X33" s="19">
        <f t="shared" si="11"/>
        <v>685</v>
      </c>
      <c r="Y33" s="19">
        <f t="shared" si="11"/>
        <v>861</v>
      </c>
      <c r="Z33" s="19">
        <f t="shared" si="11"/>
        <v>771</v>
      </c>
      <c r="AA33" s="19">
        <f t="shared" si="11"/>
        <v>209</v>
      </c>
      <c r="AB33" s="19">
        <f t="shared" si="11"/>
        <v>980</v>
      </c>
      <c r="AC33" s="19">
        <f t="shared" si="11"/>
        <v>242</v>
      </c>
      <c r="AD33" s="19">
        <f t="shared" si="11"/>
        <v>905</v>
      </c>
      <c r="AE33" s="19">
        <f t="shared" si="11"/>
        <v>1147</v>
      </c>
      <c r="AF33" s="19">
        <f t="shared" si="11"/>
        <v>865</v>
      </c>
      <c r="AG33" s="19">
        <f t="shared" si="11"/>
        <v>165</v>
      </c>
      <c r="AH33" s="19">
        <f t="shared" si="11"/>
        <v>1030</v>
      </c>
      <c r="AI33" s="19">
        <f t="shared" si="11"/>
        <v>702</v>
      </c>
      <c r="AJ33" s="19">
        <f t="shared" si="11"/>
        <v>180</v>
      </c>
      <c r="AK33" s="19">
        <f t="shared" si="11"/>
        <v>882</v>
      </c>
      <c r="AL33" s="19">
        <f t="shared" si="11"/>
        <v>7907</v>
      </c>
      <c r="AM33" s="19">
        <f t="shared" si="11"/>
        <v>4315</v>
      </c>
      <c r="AN33" s="20">
        <f t="shared" si="11"/>
        <v>12222</v>
      </c>
    </row>
  </sheetData>
  <mergeCells count="55">
    <mergeCell ref="A1:AC1"/>
    <mergeCell ref="B4:C4"/>
    <mergeCell ref="E4:F4"/>
    <mergeCell ref="H4:I4"/>
    <mergeCell ref="K4:L4"/>
    <mergeCell ref="N4:O4"/>
    <mergeCell ref="Q4:R4"/>
    <mergeCell ref="T4:U4"/>
    <mergeCell ref="W4:X4"/>
    <mergeCell ref="Z4:AA4"/>
    <mergeCell ref="G2:V2"/>
    <mergeCell ref="AF4:AG4"/>
    <mergeCell ref="AI4:AJ4"/>
    <mergeCell ref="M4:M5"/>
    <mergeCell ref="J4:J5"/>
    <mergeCell ref="AB4:AB5"/>
    <mergeCell ref="AE4:AE5"/>
    <mergeCell ref="AH4:AH5"/>
    <mergeCell ref="AK4:AK5"/>
    <mergeCell ref="AL4:AM4"/>
    <mergeCell ref="AN4:AN5"/>
    <mergeCell ref="A25:A26"/>
    <mergeCell ref="B25:C25"/>
    <mergeCell ref="D25:D26"/>
    <mergeCell ref="E25:F25"/>
    <mergeCell ref="G25:G26"/>
    <mergeCell ref="H25:I25"/>
    <mergeCell ref="G4:G5"/>
    <mergeCell ref="D4:D5"/>
    <mergeCell ref="P4:P5"/>
    <mergeCell ref="S4:S5"/>
    <mergeCell ref="V4:V5"/>
    <mergeCell ref="Y4:Y5"/>
    <mergeCell ref="AC4:AD4"/>
    <mergeCell ref="Z25:AA25"/>
    <mergeCell ref="J25:J26"/>
    <mergeCell ref="K25:L25"/>
    <mergeCell ref="M25:M26"/>
    <mergeCell ref="N25:O25"/>
    <mergeCell ref="P25:P26"/>
    <mergeCell ref="Q25:R25"/>
    <mergeCell ref="S25:S26"/>
    <mergeCell ref="T25:U25"/>
    <mergeCell ref="V25:V26"/>
    <mergeCell ref="W25:X25"/>
    <mergeCell ref="Y25:Y26"/>
    <mergeCell ref="AK25:AK26"/>
    <mergeCell ref="AL25:AM25"/>
    <mergeCell ref="AN25:AN26"/>
    <mergeCell ref="AB25:AB26"/>
    <mergeCell ref="AC25:AD25"/>
    <mergeCell ref="AE25:AE26"/>
    <mergeCell ref="AF25:AG25"/>
    <mergeCell ref="AH25:AH26"/>
    <mergeCell ref="AI25:AJ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4E9C2-6D0F-4607-A02C-B2F8B0E9938F}">
  <dimension ref="B2:O19"/>
  <sheetViews>
    <sheetView zoomScale="85" zoomScaleNormal="85" workbookViewId="0">
      <selection activeCell="R17" sqref="R17"/>
    </sheetView>
  </sheetViews>
  <sheetFormatPr baseColWidth="10" defaultRowHeight="15" x14ac:dyDescent="0.25"/>
  <cols>
    <col min="2" max="2" width="9.7109375" customWidth="1"/>
    <col min="3" max="3" width="15.7109375" bestFit="1" customWidth="1"/>
    <col min="4" max="4" width="54.140625" customWidth="1"/>
    <col min="5" max="5" width="33.5703125" customWidth="1"/>
    <col min="6" max="6" width="6.7109375" customWidth="1"/>
    <col min="7" max="7" width="19.85546875" customWidth="1"/>
    <col min="8" max="8" width="6.7109375" customWidth="1"/>
    <col min="9" max="11" width="4.7109375" customWidth="1"/>
    <col min="12" max="12" width="8.5703125" customWidth="1"/>
    <col min="13" max="13" width="18.42578125" customWidth="1"/>
  </cols>
  <sheetData>
    <row r="2" spans="2:15" ht="24" thickBot="1" x14ac:dyDescent="0.3">
      <c r="B2" s="71" t="s">
        <v>84</v>
      </c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2:15" ht="48.75" customHeight="1" thickBot="1" x14ac:dyDescent="0.3">
      <c r="B3" s="72" t="s">
        <v>85</v>
      </c>
      <c r="C3" s="72"/>
      <c r="D3" s="67" t="s">
        <v>86</v>
      </c>
      <c r="E3" s="68"/>
      <c r="F3" s="69"/>
      <c r="G3" s="4" t="s">
        <v>46</v>
      </c>
    </row>
    <row r="4" spans="2:15" ht="15.75" thickBot="1" x14ac:dyDescent="0.3"/>
    <row r="5" spans="2:15" ht="48.75" customHeight="1" thickBot="1" x14ac:dyDescent="0.3">
      <c r="B5" s="65" t="s">
        <v>87</v>
      </c>
      <c r="C5" s="66"/>
      <c r="D5" s="67" t="s">
        <v>88</v>
      </c>
      <c r="E5" s="68"/>
      <c r="F5" s="69"/>
      <c r="G5" s="4" t="s">
        <v>46</v>
      </c>
    </row>
    <row r="6" spans="2:15" ht="15.75" thickBot="1" x14ac:dyDescent="0.3"/>
    <row r="7" spans="2:15" ht="39.75" customHeight="1" thickBot="1" x14ac:dyDescent="0.3">
      <c r="B7" s="65" t="s">
        <v>89</v>
      </c>
      <c r="C7" s="66"/>
      <c r="D7" s="67" t="s">
        <v>90</v>
      </c>
      <c r="E7" s="68"/>
      <c r="F7" s="69"/>
      <c r="G7" t="s">
        <v>54</v>
      </c>
    </row>
    <row r="8" spans="2:15" ht="15.75" thickBot="1" x14ac:dyDescent="0.3"/>
    <row r="9" spans="2:15" ht="36" customHeight="1" thickBot="1" x14ac:dyDescent="0.3">
      <c r="B9" s="65" t="s">
        <v>91</v>
      </c>
      <c r="C9" s="66"/>
      <c r="D9" s="67" t="s">
        <v>98</v>
      </c>
      <c r="E9" s="68"/>
      <c r="F9" s="69"/>
      <c r="G9" t="s">
        <v>54</v>
      </c>
    </row>
    <row r="10" spans="2:15" ht="6.75" customHeight="1" x14ac:dyDescent="0.25"/>
    <row r="11" spans="2:15" ht="16.5" customHeight="1" x14ac:dyDescent="0.25">
      <c r="B11" s="61" t="s">
        <v>27</v>
      </c>
      <c r="C11" s="61" t="s">
        <v>28</v>
      </c>
      <c r="D11" s="61" t="s">
        <v>29</v>
      </c>
      <c r="E11" s="70" t="s">
        <v>30</v>
      </c>
      <c r="F11" s="61" t="s">
        <v>31</v>
      </c>
      <c r="G11" s="61"/>
      <c r="H11" s="61"/>
      <c r="I11" s="61" t="s">
        <v>32</v>
      </c>
      <c r="J11" s="61"/>
      <c r="K11" s="61"/>
      <c r="L11" s="62" t="s">
        <v>33</v>
      </c>
    </row>
    <row r="12" spans="2:15" x14ac:dyDescent="0.25">
      <c r="B12" s="61"/>
      <c r="C12" s="61"/>
      <c r="D12" s="61"/>
      <c r="E12" s="70"/>
      <c r="F12" s="27" t="s">
        <v>34</v>
      </c>
      <c r="G12" s="27" t="s">
        <v>35</v>
      </c>
      <c r="H12" s="27" t="s">
        <v>36</v>
      </c>
      <c r="I12" s="28" t="s">
        <v>37</v>
      </c>
      <c r="J12" s="28" t="s">
        <v>38</v>
      </c>
      <c r="K12" s="28" t="s">
        <v>39</v>
      </c>
      <c r="L12" s="62"/>
    </row>
    <row r="13" spans="2:15" ht="16.5" customHeight="1" x14ac:dyDescent="0.25">
      <c r="B13" s="63" t="s">
        <v>40</v>
      </c>
      <c r="C13" s="63">
        <v>99285.01</v>
      </c>
      <c r="D13" s="64" t="s">
        <v>92</v>
      </c>
      <c r="E13" s="31" t="s">
        <v>41</v>
      </c>
      <c r="F13" s="32" t="s">
        <v>34</v>
      </c>
      <c r="G13" s="32" t="s">
        <v>35</v>
      </c>
      <c r="H13" s="32" t="s">
        <v>36</v>
      </c>
      <c r="I13" s="33" t="s">
        <v>42</v>
      </c>
      <c r="J13" s="33"/>
      <c r="K13" s="33"/>
      <c r="L13" s="34" t="s">
        <v>43</v>
      </c>
    </row>
    <row r="14" spans="2:15" ht="36" customHeight="1" x14ac:dyDescent="0.25">
      <c r="B14" s="63"/>
      <c r="C14" s="63"/>
      <c r="D14" s="64"/>
      <c r="E14" s="31" t="s">
        <v>44</v>
      </c>
      <c r="F14" s="32" t="s">
        <v>34</v>
      </c>
      <c r="G14" s="32" t="s">
        <v>35</v>
      </c>
      <c r="H14" s="32" t="s">
        <v>36</v>
      </c>
      <c r="I14" s="31"/>
      <c r="J14" s="31"/>
      <c r="K14" s="31"/>
      <c r="L14" s="34" t="s">
        <v>45</v>
      </c>
      <c r="M14" s="4" t="s">
        <v>46</v>
      </c>
    </row>
    <row r="15" spans="2:15" ht="62.25" x14ac:dyDescent="0.4">
      <c r="B15" s="29" t="s">
        <v>47</v>
      </c>
      <c r="C15" s="29">
        <v>99284.01</v>
      </c>
      <c r="D15" s="35" t="s">
        <v>93</v>
      </c>
      <c r="E15" s="31" t="s">
        <v>48</v>
      </c>
      <c r="F15" s="32" t="s">
        <v>34</v>
      </c>
      <c r="G15" s="32" t="s">
        <v>35</v>
      </c>
      <c r="H15" s="32" t="s">
        <v>36</v>
      </c>
      <c r="I15" s="31"/>
      <c r="J15" s="31"/>
      <c r="K15" s="31"/>
      <c r="L15" s="34" t="s">
        <v>49</v>
      </c>
      <c r="M15" s="4" t="s">
        <v>46</v>
      </c>
      <c r="O15" s="36"/>
    </row>
    <row r="16" spans="2:15" ht="90" x14ac:dyDescent="0.25">
      <c r="B16" s="63" t="s">
        <v>50</v>
      </c>
      <c r="C16" s="29">
        <v>99283</v>
      </c>
      <c r="D16" s="35" t="s">
        <v>94</v>
      </c>
      <c r="E16" s="30" t="s">
        <v>51</v>
      </c>
      <c r="F16" s="32" t="s">
        <v>34</v>
      </c>
      <c r="G16" s="32" t="s">
        <v>35</v>
      </c>
      <c r="H16" s="32" t="s">
        <v>36</v>
      </c>
      <c r="I16" s="37" t="s">
        <v>52</v>
      </c>
      <c r="J16" s="31"/>
      <c r="K16" s="31"/>
      <c r="L16" s="34" t="s">
        <v>53</v>
      </c>
      <c r="M16" t="s">
        <v>54</v>
      </c>
    </row>
    <row r="17" spans="2:13" ht="90" x14ac:dyDescent="0.25">
      <c r="B17" s="63"/>
      <c r="C17" s="29">
        <v>99282</v>
      </c>
      <c r="D17" s="35" t="s">
        <v>95</v>
      </c>
      <c r="E17" s="31" t="s">
        <v>55</v>
      </c>
      <c r="F17" s="32" t="s">
        <v>34</v>
      </c>
      <c r="G17" s="32" t="s">
        <v>35</v>
      </c>
      <c r="H17" s="32" t="s">
        <v>36</v>
      </c>
      <c r="I17" s="31"/>
      <c r="J17" s="31"/>
      <c r="K17" s="31"/>
      <c r="L17" s="34" t="s">
        <v>56</v>
      </c>
      <c r="M17" t="s">
        <v>54</v>
      </c>
    </row>
    <row r="18" spans="2:13" ht="90" x14ac:dyDescent="0.25">
      <c r="B18" s="29" t="s">
        <v>57</v>
      </c>
      <c r="C18" s="29">
        <v>99281</v>
      </c>
      <c r="D18" s="35" t="s">
        <v>96</v>
      </c>
      <c r="E18" s="31" t="s">
        <v>58</v>
      </c>
      <c r="F18" s="32" t="s">
        <v>34</v>
      </c>
      <c r="G18" s="32" t="s">
        <v>35</v>
      </c>
      <c r="H18" s="32" t="s">
        <v>36</v>
      </c>
      <c r="I18" s="38"/>
      <c r="J18" s="38"/>
      <c r="K18" s="38"/>
      <c r="L18" s="34" t="s">
        <v>59</v>
      </c>
      <c r="M18" t="s">
        <v>54</v>
      </c>
    </row>
    <row r="19" spans="2:13" ht="33.75" customHeight="1" x14ac:dyDescent="0.25">
      <c r="B19" s="60" t="s">
        <v>97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</row>
  </sheetData>
  <mergeCells count="21">
    <mergeCell ref="B7:C7"/>
    <mergeCell ref="D7:F7"/>
    <mergeCell ref="B2:L2"/>
    <mergeCell ref="B3:C3"/>
    <mergeCell ref="D3:F3"/>
    <mergeCell ref="B5:C5"/>
    <mergeCell ref="D5:F5"/>
    <mergeCell ref="B9:C9"/>
    <mergeCell ref="D9:F9"/>
    <mergeCell ref="B11:B12"/>
    <mergeCell ref="C11:C12"/>
    <mergeCell ref="D11:D12"/>
    <mergeCell ref="E11:E12"/>
    <mergeCell ref="F11:H11"/>
    <mergeCell ref="B19:L19"/>
    <mergeCell ref="I11:K11"/>
    <mergeCell ref="L11:L12"/>
    <mergeCell ref="B13:B14"/>
    <mergeCell ref="C13:C14"/>
    <mergeCell ref="D13:D14"/>
    <mergeCell ref="B16:B1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2AA8-A9C0-485B-9959-4BC9275B8B45}">
  <dimension ref="A3:N5"/>
  <sheetViews>
    <sheetView workbookViewId="0">
      <selection activeCell="M6" sqref="M6"/>
    </sheetView>
  </sheetViews>
  <sheetFormatPr baseColWidth="10" defaultRowHeight="15" x14ac:dyDescent="0.25"/>
  <cols>
    <col min="1" max="1" width="13.85546875" bestFit="1" customWidth="1"/>
    <col min="2" max="13" width="11.42578125" style="5"/>
  </cols>
  <sheetData>
    <row r="3" spans="1:14" x14ac:dyDescent="0.25">
      <c r="B3" s="12" t="s">
        <v>101</v>
      </c>
      <c r="C3" s="12" t="s">
        <v>102</v>
      </c>
      <c r="D3" s="12" t="s">
        <v>103</v>
      </c>
      <c r="E3" s="12" t="s">
        <v>104</v>
      </c>
      <c r="F3" s="12" t="s">
        <v>109</v>
      </c>
      <c r="G3" s="12" t="s">
        <v>0</v>
      </c>
      <c r="H3" s="12" t="s">
        <v>1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  <c r="N3" s="40" t="s">
        <v>15</v>
      </c>
    </row>
    <row r="4" spans="1:14" x14ac:dyDescent="0.25">
      <c r="A4" s="41" t="s">
        <v>105</v>
      </c>
      <c r="B4" s="10">
        <v>98</v>
      </c>
      <c r="C4" s="10">
        <v>112</v>
      </c>
      <c r="D4" s="10">
        <v>130</v>
      </c>
      <c r="E4" s="10">
        <v>111</v>
      </c>
      <c r="F4" s="10">
        <v>149</v>
      </c>
      <c r="G4" s="10">
        <v>115</v>
      </c>
      <c r="H4" s="10">
        <v>146</v>
      </c>
      <c r="I4" s="10">
        <v>176</v>
      </c>
      <c r="J4" s="10">
        <v>209</v>
      </c>
      <c r="K4" s="10">
        <v>242</v>
      </c>
      <c r="L4" s="10">
        <v>165</v>
      </c>
      <c r="M4" s="10">
        <v>180</v>
      </c>
      <c r="N4" s="42">
        <f>SUM(B4:M4)</f>
        <v>1833</v>
      </c>
    </row>
    <row r="5" spans="1:14" x14ac:dyDescent="0.25">
      <c r="A5" s="42" t="s">
        <v>106</v>
      </c>
      <c r="B5" s="10">
        <v>999</v>
      </c>
      <c r="C5" s="10">
        <v>1193</v>
      </c>
      <c r="D5" s="10">
        <v>1025</v>
      </c>
      <c r="E5" s="10">
        <v>767</v>
      </c>
      <c r="F5" s="10">
        <v>877</v>
      </c>
      <c r="G5" s="10">
        <v>800</v>
      </c>
      <c r="H5" s="10">
        <v>800</v>
      </c>
      <c r="I5" s="10">
        <v>685</v>
      </c>
      <c r="J5" s="10">
        <v>771</v>
      </c>
      <c r="K5" s="10">
        <v>905</v>
      </c>
      <c r="L5" s="10">
        <v>865</v>
      </c>
      <c r="M5" s="10">
        <v>702</v>
      </c>
      <c r="N5" s="42">
        <f>SUM(B5:M5)</f>
        <v>10389</v>
      </c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REPORTE1</vt:lpstr>
      <vt:lpstr>REPORTE2</vt:lpstr>
      <vt:lpstr>CODIGOS</vt:lpstr>
      <vt:lpstr>Hoja2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</dc:creator>
  <cp:lastModifiedBy>ESTADISTICA</cp:lastModifiedBy>
  <dcterms:created xsi:type="dcterms:W3CDTF">2025-03-06T14:59:08Z</dcterms:created>
  <dcterms:modified xsi:type="dcterms:W3CDTF">2026-01-14T20:07:15Z</dcterms:modified>
</cp:coreProperties>
</file>