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NUTRICION\"/>
    </mc:Choice>
  </mc:AlternateContent>
  <xr:revisionPtr revIDLastSave="0" documentId="13_ncr:1_{0327A98D-2554-4C3A-9E28-01462A701ED5}" xr6:coauthVersionLast="47" xr6:coauthVersionMax="47" xr10:uidLastSave="{00000000-0000-0000-0000-000000000000}"/>
  <bookViews>
    <workbookView xWindow="-120" yWindow="-120" windowWidth="29040" windowHeight="15840" activeTab="4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  <sheet name="Gráfico1" sheetId="10" r:id="rId5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9" l="1"/>
  <c r="E25" i="9"/>
  <c r="G25" i="9"/>
  <c r="C26" i="9"/>
  <c r="E26" i="9"/>
  <c r="G26" i="9"/>
  <c r="C27" i="9"/>
  <c r="E27" i="9"/>
  <c r="G27" i="9"/>
  <c r="C28" i="9"/>
  <c r="E28" i="9"/>
  <c r="G28" i="9"/>
  <c r="C29" i="9"/>
  <c r="E29" i="9"/>
  <c r="G29" i="9"/>
  <c r="C30" i="9"/>
  <c r="E30" i="9"/>
  <c r="G30" i="9"/>
  <c r="B30" i="9"/>
  <c r="B29" i="9"/>
  <c r="B28" i="9"/>
  <c r="B27" i="9"/>
  <c r="B26" i="9"/>
  <c r="B25" i="9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H25" i="9" l="1"/>
  <c r="D28" i="9"/>
  <c r="H27" i="9"/>
  <c r="H28" i="9"/>
  <c r="H30" i="9"/>
  <c r="D27" i="9"/>
  <c r="D26" i="9"/>
  <c r="F30" i="9"/>
  <c r="G31" i="9"/>
  <c r="F29" i="9"/>
  <c r="F28" i="9"/>
  <c r="B31" i="9"/>
  <c r="D30" i="9"/>
  <c r="D25" i="9"/>
  <c r="D29" i="9"/>
  <c r="H29" i="9"/>
  <c r="H26" i="9"/>
  <c r="E31" i="9"/>
  <c r="F27" i="9"/>
  <c r="F25" i="9"/>
  <c r="F26" i="9"/>
  <c r="C31" i="9"/>
  <c r="F31" i="9" l="1"/>
  <c r="H31" i="9"/>
  <c r="D31" i="9"/>
  <c r="C25" i="6"/>
  <c r="E25" i="6"/>
  <c r="C26" i="6"/>
  <c r="E26" i="6"/>
  <c r="C27" i="6"/>
  <c r="E27" i="6"/>
  <c r="C28" i="6"/>
  <c r="E28" i="6"/>
  <c r="C29" i="6"/>
  <c r="E29" i="6"/>
  <c r="C30" i="6"/>
  <c r="E30" i="6"/>
  <c r="B27" i="6"/>
  <c r="B30" i="6"/>
  <c r="B29" i="6"/>
  <c r="B28" i="6"/>
  <c r="B26" i="6"/>
  <c r="B25" i="6"/>
  <c r="F28" i="6" l="1"/>
  <c r="D28" i="6"/>
  <c r="F29" i="6"/>
  <c r="D29" i="6"/>
  <c r="F25" i="6"/>
  <c r="D25" i="6"/>
  <c r="F26" i="6"/>
  <c r="D26" i="6"/>
  <c r="F27" i="6"/>
  <c r="D27" i="6"/>
  <c r="F30" i="6"/>
  <c r="D30" i="6"/>
  <c r="E31" i="6"/>
  <c r="C31" i="6"/>
  <c r="B31" i="6"/>
  <c r="D31" i="6" l="1"/>
  <c r="F31" i="6"/>
</calcChain>
</file>

<file path=xl/sharedStrings.xml><?xml version="1.0" encoding="utf-8"?>
<sst xmlns="http://schemas.openxmlformats.org/spreadsheetml/2006/main" count="130" uniqueCount="49">
  <si>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</si>
  <si>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</si>
  <si>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</si>
  <si>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</si>
  <si>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</si>
  <si>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</si>
  <si>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</si>
  <si>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</si>
  <si>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M.R. ALTO INCLÁN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</si>
  <si>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</si>
  <si>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</si>
  <si>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</si>
  <si>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</si>
  <si>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</si>
  <si>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</si>
  <si>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</si>
  <si>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</si>
  <si>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</si>
  <si>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</si>
  <si>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</si>
  <si>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</si>
  <si>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</si>
  <si>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</si>
  <si>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</si>
  <si>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</si>
  <si>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</si>
  <si>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</si>
  <si>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</si>
  <si>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</si>
  <si>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</si>
  <si>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</si>
  <si>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Obesidad</t>
  </si>
  <si>
    <t>IOM TALLA &gt;=157 cm</t>
  </si>
  <si>
    <t>Ganancia adecuada</t>
  </si>
  <si>
    <t>Ganancia baja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</si>
  <si>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</si>
  <si>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</si>
  <si>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</si>
  <si>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</si>
  <si>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</si>
  <si>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</si>
  <si>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</si>
  <si>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</si>
  <si>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</si>
  <si>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REPORTE DEL ESTADO NUTRICIONAL CLAP DE LA GESTANTE- RED DE SALUD ISLAY</t>
  </si>
  <si>
    <t>HOSPITAL ALTO INCLÁN</t>
  </si>
  <si>
    <t>Delgadez</t>
  </si>
  <si>
    <t>ENERO A NOVIEMBRE 2025</t>
  </si>
  <si>
    <t>REPORTE DEL ESTADO NUTRICIONAL DE LA GESTANTE   - ENERO A NOVIEMBRE 2025- RED DE SALUD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</si>
</sst>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8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double">
        <color theme="8" tint="-0.249977111117893"/>
      </top>
      <bottom style="medium">
        <color indexed="64"/>
      </bottom>
      <diagonal/>
    </border>
    <border>
      <left/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thin">
        <color theme="8" tint="0.79998168889431442"/>
      </bottom>
      <diagonal/>
    </border>
    <border>
      <left style="medium">
        <color indexed="64"/>
      </left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/>
      <top style="double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medium">
        <color indexed="64"/>
      </right>
      <top style="double">
        <color theme="8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0.59999389629810485"/>
      </bottom>
      <diagonal/>
    </border>
    <border>
      <left/>
      <right/>
      <top style="thin">
        <color theme="8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0.79998168889431442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4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0" xfId="0" applyFont="1" applyAlignment="1">
      <alignment horizontal="left"/>
    </xf>
    <xf numFmtId="0" fontId="1" fillId="5" borderId="16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5" borderId="8" xfId="1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4" fontId="0" fillId="5" borderId="8" xfId="1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8" fillId="0" borderId="0" xfId="0" applyFont="1"/>
    <xf numFmtId="0" fontId="1" fillId="6" borderId="14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10" xfId="0" applyFont="1" applyFill="1" applyBorder="1"/>
    <xf numFmtId="0" fontId="1" fillId="6" borderId="17" xfId="0" applyFont="1" applyFill="1" applyBorder="1"/>
    <xf numFmtId="0" fontId="1" fillId="7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4" borderId="16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164" fontId="0" fillId="5" borderId="16" xfId="1" applyNumberFormat="1" applyFont="1" applyFill="1" applyBorder="1" applyAlignment="1">
      <alignment horizontal="center"/>
    </xf>
    <xf numFmtId="0" fontId="8" fillId="0" borderId="0" xfId="0" quotePrefix="1" applyFont="1"/>
    <xf numFmtId="0" fontId="4" fillId="2" borderId="31" xfId="0" applyFont="1" applyFill="1" applyBorder="1"/>
    <xf numFmtId="0" fontId="4" fillId="3" borderId="31" xfId="0" applyFont="1" applyFill="1" applyBorder="1" applyAlignment="1">
      <alignment horizontal="left"/>
    </xf>
    <xf numFmtId="0" fontId="0" fillId="0" borderId="32" xfId="0" applyBorder="1" applyAlignment="1">
      <alignment horizontal="left" indent="1"/>
    </xf>
    <xf numFmtId="0" fontId="0" fillId="0" borderId="33" xfId="0" applyBorder="1" applyAlignment="1">
      <alignment horizontal="left" indent="1"/>
    </xf>
    <xf numFmtId="0" fontId="1" fillId="0" borderId="34" xfId="0" applyFont="1" applyBorder="1" applyAlignment="1">
      <alignment horizontal="left"/>
    </xf>
    <xf numFmtId="0" fontId="9" fillId="0" borderId="35" xfId="0" applyFont="1" applyBorder="1" applyAlignment="1">
      <alignment horizontal="left" indent="1"/>
    </xf>
    <xf numFmtId="0" fontId="5" fillId="0" borderId="0" xfId="0" applyFont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164" fontId="0" fillId="8" borderId="6" xfId="1" applyNumberFormat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164" fontId="0" fillId="8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0" fillId="4" borderId="8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3" fillId="2" borderId="19" xfId="0" applyFont="1" applyFill="1" applyBorder="1"/>
    <xf numFmtId="0" fontId="4" fillId="2" borderId="21" xfId="0" applyFont="1" applyFill="1" applyBorder="1"/>
    <xf numFmtId="0" fontId="4" fillId="3" borderId="21" xfId="0" applyFont="1" applyFill="1" applyBorder="1" applyAlignment="1">
      <alignment horizontal="left"/>
    </xf>
    <xf numFmtId="0" fontId="0" fillId="0" borderId="37" xfId="0" applyBorder="1" applyAlignment="1">
      <alignment horizontal="left" indent="1"/>
    </xf>
    <xf numFmtId="0" fontId="0" fillId="0" borderId="39" xfId="0" applyBorder="1" applyAlignment="1">
      <alignment horizontal="left" indent="1"/>
    </xf>
    <xf numFmtId="0" fontId="1" fillId="0" borderId="41" xfId="0" applyFont="1" applyBorder="1" applyAlignment="1">
      <alignment horizontal="left"/>
    </xf>
    <xf numFmtId="0" fontId="4" fillId="2" borderId="22" xfId="0" applyFont="1" applyFill="1" applyBorder="1"/>
    <xf numFmtId="0" fontId="4" fillId="3" borderId="21" xfId="0" applyFont="1" applyFill="1" applyBorder="1"/>
    <xf numFmtId="0" fontId="4" fillId="3" borderId="36" xfId="0" applyFont="1" applyFill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" fillId="0" borderId="41" xfId="0" applyFont="1" applyBorder="1"/>
    <xf numFmtId="0" fontId="1" fillId="0" borderId="42" xfId="0" applyFont="1" applyBorder="1"/>
    <xf numFmtId="0" fontId="4" fillId="2" borderId="43" xfId="0" applyFont="1" applyFill="1" applyBorder="1"/>
    <xf numFmtId="0" fontId="4" fillId="3" borderId="31" xfId="0" applyFont="1" applyFill="1" applyBorder="1"/>
    <xf numFmtId="0" fontId="0" fillId="0" borderId="32" xfId="0" applyBorder="1"/>
    <xf numFmtId="0" fontId="0" fillId="0" borderId="33" xfId="0" applyBorder="1"/>
    <xf numFmtId="0" fontId="1" fillId="0" borderId="34" xfId="0" applyFont="1" applyBorder="1"/>
    <xf numFmtId="0" fontId="3" fillId="2" borderId="44" xfId="0" applyFont="1" applyFill="1" applyBorder="1"/>
    <xf numFmtId="0" fontId="4" fillId="2" borderId="45" xfId="0" applyFont="1" applyFill="1" applyBorder="1"/>
    <xf numFmtId="0" fontId="4" fillId="2" borderId="30" xfId="0" applyFont="1" applyFill="1" applyBorder="1"/>
    <xf numFmtId="0" fontId="4" fillId="3" borderId="23" xfId="0" applyFont="1" applyFill="1" applyBorder="1"/>
    <xf numFmtId="0" fontId="4" fillId="3" borderId="22" xfId="0" applyFon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28" xfId="0" applyFont="1" applyBorder="1"/>
    <xf numFmtId="0" fontId="1" fillId="0" borderId="29" xfId="0" applyFont="1" applyBorder="1"/>
    <xf numFmtId="0" fontId="4" fillId="2" borderId="20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5D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 LA GESTANTE (IMC)</a:t>
            </a:r>
          </a:p>
          <a:p>
            <a:pPr>
              <a:defRPr sz="1600"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ENERO A NOVIEMBRE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65D7FF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9.55773181800080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6-448D-929C-7B395730763F}"/>
                </c:ext>
              </c:extLst>
            </c:dLbl>
            <c:dLbl>
              <c:idx val="2"/>
              <c:layout>
                <c:manualLayout>
                  <c:x val="3.2769366233146198E-2"/>
                  <c:y val="-3.82980727080509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6-448D-929C-7B395730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(IMC!$D$4,IMC!$F$4,IMC!$H$4)</c:f>
              <c:strCache>
                <c:ptCount val="3"/>
                <c:pt idx="0">
                  <c:v>% DELGADEZ</c:v>
                </c:pt>
                <c:pt idx="1">
                  <c:v>%OBESIDAD</c:v>
                </c:pt>
                <c:pt idx="2">
                  <c:v>%SOBREPESO</c:v>
                </c:pt>
              </c:strCache>
            </c:strRef>
          </c:cat>
          <c:val>
            <c:numRef>
              <c:f>(IMC!$D$20,IMC!$F$20,IMC!$H$20)</c:f>
              <c:numCache>
                <c:formatCode>0.0%</c:formatCode>
                <c:ptCount val="3"/>
                <c:pt idx="0">
                  <c:v>4.4843049327354259E-3</c:v>
                </c:pt>
                <c:pt idx="1">
                  <c:v>0.5112107623318386</c:v>
                </c:pt>
                <c:pt idx="2">
                  <c:v>0.34753363228699552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C56-448D-929C-7B39573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2029920"/>
        <c:axId val="712030336"/>
        <c:axId val="0"/>
      </c:bar3DChart>
      <c:catAx>
        <c:axId val="7120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30336"/>
        <c:crosses val="autoZero"/>
        <c:auto val="1"/>
        <c:lblAlgn val="ctr"/>
        <c:lblOffset val="100"/>
        <c:noMultiLvlLbl val="0"/>
      </c:catAx>
      <c:valAx>
        <c:axId val="71203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E333D7-D6A7-4DDA-BEF5-4563A4A8CC6E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65D25-3E1C-41CC-8C2B-0C574BBB5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32"/>
  <sheetViews>
    <sheetView zoomScaleNormal="100" workbookViewId="0">
      <selection activeCell="B19" sqref="B19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30" t="s">
        <v>37</v>
      </c>
    </row>
    <row r="2" spans="1:8" ht="18.75" x14ac:dyDescent="0.3">
      <c r="A2" s="41" t="s">
        <v>47</v>
      </c>
    </row>
    <row r="3" spans="1:8" ht="15.75" thickBot="1" x14ac:dyDescent="0.3"/>
    <row r="4" spans="1:8" x14ac:dyDescent="0.25">
      <c r="A4" s="31" t="s">
        <v>38</v>
      </c>
      <c r="B4" s="49" t="s">
        <v>19</v>
      </c>
      <c r="C4" s="50" t="s">
        <v>39</v>
      </c>
      <c r="D4" s="51" t="s">
        <v>40</v>
      </c>
      <c r="E4" s="52" t="s">
        <v>41</v>
      </c>
      <c r="F4" s="53" t="s">
        <v>42</v>
      </c>
      <c r="G4" s="50" t="s">
        <v>28</v>
      </c>
      <c r="H4" s="51" t="s">
        <v>26</v>
      </c>
    </row>
    <row r="5" spans="1:8" x14ac:dyDescent="0.25">
      <c r="A5" s="36" t="s">
        <v>8</v>
      </c>
      <c r="B5" s="54">
        <v>271</v>
      </c>
      <c r="C5" s="55">
        <v>1</v>
      </c>
      <c r="D5" s="56">
        <f>IFERROR(C5/B5,0)</f>
        <v>3.6900369003690036E-3</v>
      </c>
      <c r="E5" s="57">
        <v>136</v>
      </c>
      <c r="F5" s="58">
        <f>IFERROR(E5/B5,0)</f>
        <v>0.50184501845018448</v>
      </c>
      <c r="G5" s="55">
        <v>92</v>
      </c>
      <c r="H5" s="56">
        <f>IFERROR(G5/B5,0)</f>
        <v>0.33948339483394835</v>
      </c>
    </row>
    <row r="6" spans="1:8" x14ac:dyDescent="0.25">
      <c r="A6" s="37" t="s">
        <v>45</v>
      </c>
      <c r="B6" s="19">
        <v>156</v>
      </c>
      <c r="C6" s="9">
        <v>0</v>
      </c>
      <c r="D6" s="10">
        <f t="shared" ref="D6:D20" si="0">IFERROR(C6/B6,0)</f>
        <v>0</v>
      </c>
      <c r="E6" s="4">
        <v>79</v>
      </c>
      <c r="F6" s="59">
        <f t="shared" ref="F6:F20" si="1">IFERROR(E6/B6,0)</f>
        <v>0.50641025641025639</v>
      </c>
      <c r="G6" s="9">
        <v>54</v>
      </c>
      <c r="H6" s="10">
        <f t="shared" ref="H6:H20" si="2">IFERROR(G6/B6,0)</f>
        <v>0.34615384615384615</v>
      </c>
    </row>
    <row r="7" spans="1:8" x14ac:dyDescent="0.25">
      <c r="A7" s="37" t="s">
        <v>10</v>
      </c>
      <c r="B7" s="19">
        <v>84</v>
      </c>
      <c r="C7" s="9">
        <v>1</v>
      </c>
      <c r="D7" s="10">
        <f t="shared" si="0"/>
        <v>1.1904761904761904E-2</v>
      </c>
      <c r="E7" s="4">
        <v>42</v>
      </c>
      <c r="F7" s="59">
        <f t="shared" si="1"/>
        <v>0.5</v>
      </c>
      <c r="G7" s="9">
        <v>26</v>
      </c>
      <c r="H7" s="10">
        <f t="shared" si="2"/>
        <v>0.30952380952380953</v>
      </c>
    </row>
    <row r="8" spans="1:8" x14ac:dyDescent="0.25">
      <c r="A8" s="37" t="s">
        <v>43</v>
      </c>
      <c r="B8" s="19">
        <v>0</v>
      </c>
      <c r="C8" s="9">
        <v>0</v>
      </c>
      <c r="D8" s="10">
        <f t="shared" si="0"/>
        <v>0</v>
      </c>
      <c r="E8" s="4">
        <v>0</v>
      </c>
      <c r="F8" s="59">
        <f t="shared" si="1"/>
        <v>0</v>
      </c>
      <c r="G8" s="9">
        <v>0</v>
      </c>
      <c r="H8" s="10">
        <f t="shared" si="2"/>
        <v>0</v>
      </c>
    </row>
    <row r="9" spans="1:8" x14ac:dyDescent="0.25">
      <c r="A9" s="37" t="s">
        <v>11</v>
      </c>
      <c r="B9" s="19">
        <v>31</v>
      </c>
      <c r="C9" s="9">
        <v>0</v>
      </c>
      <c r="D9" s="10">
        <f t="shared" si="0"/>
        <v>0</v>
      </c>
      <c r="E9" s="4">
        <v>15</v>
      </c>
      <c r="F9" s="59">
        <f t="shared" si="1"/>
        <v>0.4838709677419355</v>
      </c>
      <c r="G9" s="9">
        <v>12</v>
      </c>
      <c r="H9" s="10">
        <f t="shared" si="2"/>
        <v>0.38709677419354838</v>
      </c>
    </row>
    <row r="10" spans="1:8" x14ac:dyDescent="0.25">
      <c r="A10" s="36" t="s">
        <v>12</v>
      </c>
      <c r="B10" s="54">
        <v>43</v>
      </c>
      <c r="C10" s="55">
        <v>0</v>
      </c>
      <c r="D10" s="56">
        <f t="shared" si="0"/>
        <v>0</v>
      </c>
      <c r="E10" s="57">
        <v>21</v>
      </c>
      <c r="F10" s="58">
        <f t="shared" si="1"/>
        <v>0.48837209302325579</v>
      </c>
      <c r="G10" s="55">
        <v>16</v>
      </c>
      <c r="H10" s="56">
        <f t="shared" si="2"/>
        <v>0.37209302325581395</v>
      </c>
    </row>
    <row r="11" spans="1:8" x14ac:dyDescent="0.25">
      <c r="A11" s="37" t="s">
        <v>13</v>
      </c>
      <c r="B11" s="19">
        <v>43</v>
      </c>
      <c r="C11" s="9">
        <v>0</v>
      </c>
      <c r="D11" s="10">
        <f t="shared" si="0"/>
        <v>0</v>
      </c>
      <c r="E11" s="4">
        <v>21</v>
      </c>
      <c r="F11" s="59">
        <f t="shared" si="1"/>
        <v>0.48837209302325579</v>
      </c>
      <c r="G11" s="9">
        <v>16</v>
      </c>
      <c r="H11" s="10">
        <f t="shared" si="2"/>
        <v>0.37209302325581395</v>
      </c>
    </row>
    <row r="12" spans="1:8" x14ac:dyDescent="0.25">
      <c r="A12" s="37" t="s">
        <v>15</v>
      </c>
      <c r="B12" s="19">
        <v>0</v>
      </c>
      <c r="C12" s="9">
        <v>0</v>
      </c>
      <c r="D12" s="10">
        <f t="shared" si="0"/>
        <v>0</v>
      </c>
      <c r="E12" s="4">
        <v>0</v>
      </c>
      <c r="F12" s="59">
        <f t="shared" si="1"/>
        <v>0</v>
      </c>
      <c r="G12" s="9">
        <v>0</v>
      </c>
      <c r="H12" s="10">
        <f t="shared" si="2"/>
        <v>0</v>
      </c>
    </row>
    <row r="13" spans="1:8" x14ac:dyDescent="0.25">
      <c r="A13" s="37" t="s">
        <v>21</v>
      </c>
      <c r="B13" s="19">
        <v>0</v>
      </c>
      <c r="C13" s="9">
        <v>0</v>
      </c>
      <c r="D13" s="10">
        <f t="shared" si="0"/>
        <v>0</v>
      </c>
      <c r="E13" s="4">
        <v>0</v>
      </c>
      <c r="F13" s="59">
        <f t="shared" si="1"/>
        <v>0</v>
      </c>
      <c r="G13" s="9">
        <v>0</v>
      </c>
      <c r="H13" s="10">
        <f t="shared" si="2"/>
        <v>0</v>
      </c>
    </row>
    <row r="14" spans="1:8" x14ac:dyDescent="0.25">
      <c r="A14" s="37" t="s">
        <v>16</v>
      </c>
      <c r="B14" s="19">
        <v>0</v>
      </c>
      <c r="C14" s="9">
        <v>0</v>
      </c>
      <c r="D14" s="10">
        <f t="shared" si="0"/>
        <v>0</v>
      </c>
      <c r="E14" s="4">
        <v>0</v>
      </c>
      <c r="F14" s="59">
        <f t="shared" si="1"/>
        <v>0</v>
      </c>
      <c r="G14" s="9">
        <v>0</v>
      </c>
      <c r="H14" s="10">
        <f t="shared" si="2"/>
        <v>0</v>
      </c>
    </row>
    <row r="15" spans="1:8" x14ac:dyDescent="0.25">
      <c r="A15" s="36" t="s">
        <v>1</v>
      </c>
      <c r="B15" s="54">
        <v>132</v>
      </c>
      <c r="C15" s="55">
        <v>1</v>
      </c>
      <c r="D15" s="56">
        <f t="shared" si="0"/>
        <v>7.575757575757576E-3</v>
      </c>
      <c r="E15" s="57">
        <v>71</v>
      </c>
      <c r="F15" s="58">
        <f t="shared" si="1"/>
        <v>0.53787878787878785</v>
      </c>
      <c r="G15" s="55">
        <v>47</v>
      </c>
      <c r="H15" s="56">
        <f t="shared" si="2"/>
        <v>0.35606060606060608</v>
      </c>
    </row>
    <row r="16" spans="1:8" x14ac:dyDescent="0.25">
      <c r="A16" s="37" t="s">
        <v>2</v>
      </c>
      <c r="B16" s="19">
        <v>40</v>
      </c>
      <c r="C16" s="9">
        <v>0</v>
      </c>
      <c r="D16" s="10">
        <f t="shared" si="0"/>
        <v>0</v>
      </c>
      <c r="E16" s="4">
        <v>21</v>
      </c>
      <c r="F16" s="59">
        <f t="shared" si="1"/>
        <v>0.52500000000000002</v>
      </c>
      <c r="G16" s="9">
        <v>15</v>
      </c>
      <c r="H16" s="10">
        <f t="shared" si="2"/>
        <v>0.375</v>
      </c>
    </row>
    <row r="17" spans="1:8" x14ac:dyDescent="0.25">
      <c r="A17" s="37" t="s">
        <v>5</v>
      </c>
      <c r="B17" s="19">
        <v>79</v>
      </c>
      <c r="C17" s="9">
        <v>1</v>
      </c>
      <c r="D17" s="10">
        <f t="shared" si="0"/>
        <v>1.2658227848101266E-2</v>
      </c>
      <c r="E17" s="4">
        <v>44</v>
      </c>
      <c r="F17" s="59">
        <f t="shared" si="1"/>
        <v>0.55696202531645567</v>
      </c>
      <c r="G17" s="9">
        <v>29</v>
      </c>
      <c r="H17" s="10">
        <f t="shared" si="2"/>
        <v>0.36708860759493672</v>
      </c>
    </row>
    <row r="18" spans="1:8" x14ac:dyDescent="0.25">
      <c r="A18" s="37" t="s">
        <v>22</v>
      </c>
      <c r="B18" s="19">
        <v>7</v>
      </c>
      <c r="C18" s="9">
        <v>0</v>
      </c>
      <c r="D18" s="10">
        <f t="shared" si="0"/>
        <v>0</v>
      </c>
      <c r="E18" s="4">
        <v>4</v>
      </c>
      <c r="F18" s="59">
        <f t="shared" si="1"/>
        <v>0.5714285714285714</v>
      </c>
      <c r="G18" s="9">
        <v>1</v>
      </c>
      <c r="H18" s="10">
        <f t="shared" si="2"/>
        <v>0.14285714285714285</v>
      </c>
    </row>
    <row r="19" spans="1:8" x14ac:dyDescent="0.25">
      <c r="A19" s="37" t="s">
        <v>7</v>
      </c>
      <c r="B19" s="19">
        <v>6</v>
      </c>
      <c r="C19" s="9">
        <v>0</v>
      </c>
      <c r="D19" s="10">
        <f t="shared" si="0"/>
        <v>0</v>
      </c>
      <c r="E19" s="4">
        <v>2</v>
      </c>
      <c r="F19" s="59">
        <f t="shared" si="1"/>
        <v>0.33333333333333331</v>
      </c>
      <c r="G19" s="9">
        <v>2</v>
      </c>
      <c r="H19" s="10">
        <f t="shared" si="2"/>
        <v>0.33333333333333331</v>
      </c>
    </row>
    <row r="20" spans="1:8" ht="15.75" thickBot="1" x14ac:dyDescent="0.3">
      <c r="A20" s="38" t="s">
        <v>17</v>
      </c>
      <c r="B20" s="60">
        <v>446</v>
      </c>
      <c r="C20" s="61">
        <v>2</v>
      </c>
      <c r="D20" s="62">
        <f t="shared" si="0"/>
        <v>4.4843049327354259E-3</v>
      </c>
      <c r="E20" s="63">
        <v>228</v>
      </c>
      <c r="F20" s="64">
        <f t="shared" si="1"/>
        <v>0.5112107623318386</v>
      </c>
      <c r="G20" s="61">
        <v>155</v>
      </c>
      <c r="H20" s="62">
        <f t="shared" si="2"/>
        <v>0.34753363228699552</v>
      </c>
    </row>
    <row r="21" spans="1:8" x14ac:dyDescent="0.25">
      <c r="A21" s="20" t="s">
        <v>29</v>
      </c>
    </row>
    <row r="23" spans="1:8" ht="15.75" thickBot="1" x14ac:dyDescent="0.3"/>
    <row r="24" spans="1:8" x14ac:dyDescent="0.25">
      <c r="A24" s="15" t="s">
        <v>23</v>
      </c>
      <c r="B24" s="31" t="s">
        <v>19</v>
      </c>
      <c r="C24" s="32" t="s">
        <v>39</v>
      </c>
      <c r="D24" s="33" t="s">
        <v>40</v>
      </c>
      <c r="E24" s="34" t="s">
        <v>41</v>
      </c>
      <c r="F24" s="35" t="s">
        <v>42</v>
      </c>
      <c r="G24" s="32" t="s">
        <v>28</v>
      </c>
      <c r="H24" s="33" t="s">
        <v>26</v>
      </c>
    </row>
    <row r="25" spans="1:8" x14ac:dyDescent="0.25">
      <c r="A25" s="17" t="s">
        <v>14</v>
      </c>
      <c r="B25" s="19">
        <f>B10</f>
        <v>43</v>
      </c>
      <c r="C25" s="19">
        <f t="shared" ref="C25:G25" si="3">C10</f>
        <v>0</v>
      </c>
      <c r="D25" s="39">
        <f t="shared" ref="D25:D31" si="4">IFERROR(C25/B25,0)</f>
        <v>0</v>
      </c>
      <c r="E25" s="19">
        <f t="shared" si="3"/>
        <v>21</v>
      </c>
      <c r="F25" s="39">
        <f t="shared" ref="F25:F31" si="5">IFERROR(E25/B25,0)</f>
        <v>0.48837209302325579</v>
      </c>
      <c r="G25" s="19">
        <f t="shared" si="3"/>
        <v>16</v>
      </c>
      <c r="H25" s="39">
        <f t="shared" ref="H25:H31" si="6">IFERROR(G25/B25,0)</f>
        <v>0.37209302325581395</v>
      </c>
    </row>
    <row r="26" spans="1:8" x14ac:dyDescent="0.25">
      <c r="A26" s="17" t="s">
        <v>4</v>
      </c>
      <c r="B26" s="19">
        <f>B16+B18+B19</f>
        <v>53</v>
      </c>
      <c r="C26" s="19">
        <f t="shared" ref="C26:G26" si="7">C16+C18+C19</f>
        <v>0</v>
      </c>
      <c r="D26" s="39">
        <f t="shared" si="4"/>
        <v>0</v>
      </c>
      <c r="E26" s="19">
        <f t="shared" si="7"/>
        <v>27</v>
      </c>
      <c r="F26" s="39">
        <f t="shared" si="5"/>
        <v>0.50943396226415094</v>
      </c>
      <c r="G26" s="19">
        <f t="shared" si="7"/>
        <v>18</v>
      </c>
      <c r="H26" s="39">
        <f t="shared" si="6"/>
        <v>0.33962264150943394</v>
      </c>
    </row>
    <row r="27" spans="1:8" x14ac:dyDescent="0.25">
      <c r="A27" s="17" t="s">
        <v>3</v>
      </c>
      <c r="B27" s="19">
        <f>B7</f>
        <v>84</v>
      </c>
      <c r="C27" s="19">
        <f t="shared" ref="C27:G27" si="8">C7</f>
        <v>1</v>
      </c>
      <c r="D27" s="39">
        <f t="shared" si="4"/>
        <v>1.1904761904761904E-2</v>
      </c>
      <c r="E27" s="19">
        <f t="shared" si="8"/>
        <v>42</v>
      </c>
      <c r="F27" s="39">
        <f t="shared" si="5"/>
        <v>0.5</v>
      </c>
      <c r="G27" s="19">
        <f t="shared" si="8"/>
        <v>26</v>
      </c>
      <c r="H27" s="39">
        <f t="shared" si="6"/>
        <v>0.30952380952380953</v>
      </c>
    </row>
    <row r="28" spans="1:8" x14ac:dyDescent="0.25">
      <c r="A28" s="17" t="s">
        <v>9</v>
      </c>
      <c r="B28" s="19">
        <f>B6+B9</f>
        <v>187</v>
      </c>
      <c r="C28" s="19">
        <f t="shared" ref="C28:G28" si="9">C6+C9</f>
        <v>0</v>
      </c>
      <c r="D28" s="39">
        <f t="shared" si="4"/>
        <v>0</v>
      </c>
      <c r="E28" s="19">
        <f t="shared" si="9"/>
        <v>94</v>
      </c>
      <c r="F28" s="39">
        <f t="shared" si="5"/>
        <v>0.50267379679144386</v>
      </c>
      <c r="G28" s="19">
        <f t="shared" si="9"/>
        <v>66</v>
      </c>
      <c r="H28" s="39">
        <f t="shared" si="6"/>
        <v>0.35294117647058826</v>
      </c>
    </row>
    <row r="29" spans="1:8" x14ac:dyDescent="0.25">
      <c r="A29" s="17" t="s">
        <v>24</v>
      </c>
      <c r="B29" s="19">
        <f>B8</f>
        <v>0</v>
      </c>
      <c r="C29" s="19">
        <f t="shared" ref="C29:G29" si="10">C8</f>
        <v>0</v>
      </c>
      <c r="D29" s="39">
        <f t="shared" si="4"/>
        <v>0</v>
      </c>
      <c r="E29" s="19">
        <f t="shared" si="10"/>
        <v>0</v>
      </c>
      <c r="F29" s="39">
        <f t="shared" si="5"/>
        <v>0</v>
      </c>
      <c r="G29" s="19">
        <f t="shared" si="10"/>
        <v>0</v>
      </c>
      <c r="H29" s="39">
        <f t="shared" si="6"/>
        <v>0</v>
      </c>
    </row>
    <row r="30" spans="1:8" x14ac:dyDescent="0.25">
      <c r="A30" s="17" t="s">
        <v>6</v>
      </c>
      <c r="B30" s="19">
        <f>B17</f>
        <v>79</v>
      </c>
      <c r="C30" s="19">
        <f t="shared" ref="C30:G30" si="11">C17</f>
        <v>1</v>
      </c>
      <c r="D30" s="39">
        <f t="shared" si="4"/>
        <v>1.2658227848101266E-2</v>
      </c>
      <c r="E30" s="19">
        <f t="shared" si="11"/>
        <v>44</v>
      </c>
      <c r="F30" s="39">
        <f t="shared" si="5"/>
        <v>0.55696202531645567</v>
      </c>
      <c r="G30" s="19">
        <f t="shared" si="11"/>
        <v>29</v>
      </c>
      <c r="H30" s="39">
        <f t="shared" si="6"/>
        <v>0.36708860759493672</v>
      </c>
    </row>
    <row r="31" spans="1:8" ht="15.75" thickBot="1" x14ac:dyDescent="0.3">
      <c r="A31" s="21" t="s">
        <v>17</v>
      </c>
      <c r="B31" s="26">
        <f>SUM(B25:B30)</f>
        <v>446</v>
      </c>
      <c r="C31" s="26">
        <f t="shared" ref="C31:G31" si="12">SUM(C25:C30)</f>
        <v>2</v>
      </c>
      <c r="D31" s="40">
        <f t="shared" si="4"/>
        <v>4.4843049327354259E-3</v>
      </c>
      <c r="E31" s="26">
        <f t="shared" si="12"/>
        <v>228</v>
      </c>
      <c r="F31" s="40">
        <f t="shared" si="5"/>
        <v>0.5112107623318386</v>
      </c>
      <c r="G31" s="26">
        <f t="shared" si="12"/>
        <v>155</v>
      </c>
      <c r="H31" s="40">
        <f t="shared" si="6"/>
        <v>0.34753363228699552</v>
      </c>
    </row>
    <row r="32" spans="1:8" x14ac:dyDescent="0.25">
      <c r="A32" s="20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Normal="100" workbookViewId="0">
      <selection activeCell="F18" sqref="F18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2" t="s">
        <v>44</v>
      </c>
    </row>
    <row r="2" spans="1:6" ht="18.75" x14ac:dyDescent="0.3">
      <c r="A2" s="41" t="s">
        <v>47</v>
      </c>
    </row>
    <row r="3" spans="1:6" ht="15.75" thickBot="1" x14ac:dyDescent="0.3"/>
    <row r="4" spans="1:6" x14ac:dyDescent="0.25">
      <c r="A4" s="15" t="s">
        <v>0</v>
      </c>
      <c r="B4" s="11" t="s">
        <v>19</v>
      </c>
      <c r="C4" s="5" t="s">
        <v>27</v>
      </c>
      <c r="D4" s="6" t="s">
        <v>25</v>
      </c>
      <c r="E4" s="12" t="s">
        <v>28</v>
      </c>
      <c r="F4" s="6" t="s">
        <v>26</v>
      </c>
    </row>
    <row r="5" spans="1:6" x14ac:dyDescent="0.25">
      <c r="A5" s="16" t="s">
        <v>8</v>
      </c>
      <c r="B5" s="13">
        <v>242</v>
      </c>
      <c r="C5" s="7">
        <v>9</v>
      </c>
      <c r="D5" s="8">
        <f>IFERROR(C5/B5,0)</f>
        <v>3.71900826446281E-2</v>
      </c>
      <c r="E5" s="3">
        <v>159</v>
      </c>
      <c r="F5" s="8">
        <f>IFERROR(E5/B5,0)</f>
        <v>0.65702479338842978</v>
      </c>
    </row>
    <row r="6" spans="1:6" x14ac:dyDescent="0.25">
      <c r="A6" s="17" t="s">
        <v>45</v>
      </c>
      <c r="B6" s="14">
        <v>133</v>
      </c>
      <c r="C6" s="9">
        <v>5</v>
      </c>
      <c r="D6" s="10">
        <f t="shared" ref="D6:D20" si="0">IFERROR(C6/B6,0)</f>
        <v>3.7593984962406013E-2</v>
      </c>
      <c r="E6" s="4">
        <v>86</v>
      </c>
      <c r="F6" s="10">
        <f t="shared" ref="F6:F20" si="1">IFERROR(E6/B6,0)</f>
        <v>0.64661654135338342</v>
      </c>
    </row>
    <row r="7" spans="1:6" x14ac:dyDescent="0.25">
      <c r="A7" s="17" t="s">
        <v>10</v>
      </c>
      <c r="B7" s="14">
        <v>80</v>
      </c>
      <c r="C7" s="9">
        <v>3</v>
      </c>
      <c r="D7" s="10">
        <f t="shared" si="0"/>
        <v>3.7499999999999999E-2</v>
      </c>
      <c r="E7" s="4">
        <v>54</v>
      </c>
      <c r="F7" s="10">
        <f t="shared" si="1"/>
        <v>0.67500000000000004</v>
      </c>
    </row>
    <row r="8" spans="1:6" x14ac:dyDescent="0.25">
      <c r="A8" s="17" t="s">
        <v>20</v>
      </c>
      <c r="B8" s="14">
        <v>0</v>
      </c>
      <c r="C8" s="9">
        <v>0</v>
      </c>
      <c r="D8" s="10">
        <f t="shared" si="0"/>
        <v>0</v>
      </c>
      <c r="E8" s="4">
        <v>0</v>
      </c>
      <c r="F8" s="10">
        <f t="shared" si="1"/>
        <v>0</v>
      </c>
    </row>
    <row r="9" spans="1:6" x14ac:dyDescent="0.25">
      <c r="A9" s="17" t="s">
        <v>11</v>
      </c>
      <c r="B9" s="14">
        <v>29</v>
      </c>
      <c r="C9" s="9">
        <v>1</v>
      </c>
      <c r="D9" s="10">
        <f t="shared" si="0"/>
        <v>3.4482758620689655E-2</v>
      </c>
      <c r="E9" s="4">
        <v>19</v>
      </c>
      <c r="F9" s="10">
        <f t="shared" si="1"/>
        <v>0.65517241379310343</v>
      </c>
    </row>
    <row r="10" spans="1:6" x14ac:dyDescent="0.25">
      <c r="A10" s="16" t="s">
        <v>12</v>
      </c>
      <c r="B10" s="13">
        <v>54</v>
      </c>
      <c r="C10" s="7">
        <v>0</v>
      </c>
      <c r="D10" s="8">
        <f t="shared" si="0"/>
        <v>0</v>
      </c>
      <c r="E10" s="3">
        <v>43</v>
      </c>
      <c r="F10" s="8">
        <f t="shared" si="1"/>
        <v>0.79629629629629628</v>
      </c>
    </row>
    <row r="11" spans="1:6" x14ac:dyDescent="0.25">
      <c r="A11" s="17" t="s">
        <v>13</v>
      </c>
      <c r="B11" s="14">
        <v>48</v>
      </c>
      <c r="C11" s="9">
        <v>0</v>
      </c>
      <c r="D11" s="10">
        <f t="shared" si="0"/>
        <v>0</v>
      </c>
      <c r="E11" s="4">
        <v>37</v>
      </c>
      <c r="F11" s="10">
        <f t="shared" si="1"/>
        <v>0.77083333333333337</v>
      </c>
    </row>
    <row r="12" spans="1:6" x14ac:dyDescent="0.25">
      <c r="A12" s="17" t="s">
        <v>15</v>
      </c>
      <c r="B12" s="14">
        <v>5</v>
      </c>
      <c r="C12" s="9">
        <v>0</v>
      </c>
      <c r="D12" s="10">
        <f t="shared" si="0"/>
        <v>0</v>
      </c>
      <c r="E12" s="4">
        <v>5</v>
      </c>
      <c r="F12" s="10">
        <f t="shared" si="1"/>
        <v>1</v>
      </c>
    </row>
    <row r="13" spans="1:6" x14ac:dyDescent="0.25">
      <c r="A13" s="17" t="s">
        <v>16</v>
      </c>
      <c r="B13" s="14">
        <v>0</v>
      </c>
      <c r="C13" s="9">
        <v>0</v>
      </c>
      <c r="D13" s="10">
        <f t="shared" si="0"/>
        <v>0</v>
      </c>
      <c r="E13" s="4">
        <v>0</v>
      </c>
      <c r="F13" s="10">
        <f t="shared" si="1"/>
        <v>0</v>
      </c>
    </row>
    <row r="14" spans="1:6" x14ac:dyDescent="0.25">
      <c r="A14" s="17" t="s">
        <v>21</v>
      </c>
      <c r="B14" s="14">
        <v>1</v>
      </c>
      <c r="C14" s="9">
        <v>0</v>
      </c>
      <c r="D14" s="10">
        <f t="shared" si="0"/>
        <v>0</v>
      </c>
      <c r="E14" s="4">
        <v>1</v>
      </c>
      <c r="F14" s="10">
        <f t="shared" si="1"/>
        <v>1</v>
      </c>
    </row>
    <row r="15" spans="1:6" x14ac:dyDescent="0.25">
      <c r="A15" s="16" t="s">
        <v>1</v>
      </c>
      <c r="B15" s="13">
        <v>116</v>
      </c>
      <c r="C15" s="7">
        <v>4</v>
      </c>
      <c r="D15" s="8">
        <f t="shared" si="0"/>
        <v>3.4482758620689655E-2</v>
      </c>
      <c r="E15" s="3">
        <v>81</v>
      </c>
      <c r="F15" s="8">
        <f t="shared" si="1"/>
        <v>0.69827586206896552</v>
      </c>
    </row>
    <row r="16" spans="1:6" x14ac:dyDescent="0.25">
      <c r="A16" s="17" t="s">
        <v>2</v>
      </c>
      <c r="B16" s="14">
        <v>36</v>
      </c>
      <c r="C16" s="9">
        <v>1</v>
      </c>
      <c r="D16" s="10">
        <f t="shared" si="0"/>
        <v>2.7777777777777776E-2</v>
      </c>
      <c r="E16" s="4">
        <v>22</v>
      </c>
      <c r="F16" s="10">
        <f t="shared" si="1"/>
        <v>0.61111111111111116</v>
      </c>
    </row>
    <row r="17" spans="1:6" x14ac:dyDescent="0.25">
      <c r="A17" s="17" t="s">
        <v>5</v>
      </c>
      <c r="B17" s="14">
        <v>68</v>
      </c>
      <c r="C17" s="9">
        <v>3</v>
      </c>
      <c r="D17" s="10">
        <f t="shared" si="0"/>
        <v>4.4117647058823532E-2</v>
      </c>
      <c r="E17" s="4">
        <v>49</v>
      </c>
      <c r="F17" s="10">
        <f t="shared" si="1"/>
        <v>0.72058823529411764</v>
      </c>
    </row>
    <row r="18" spans="1:6" x14ac:dyDescent="0.25">
      <c r="A18" s="17" t="s">
        <v>22</v>
      </c>
      <c r="B18" s="14">
        <v>5</v>
      </c>
      <c r="C18" s="9">
        <v>0</v>
      </c>
      <c r="D18" s="10">
        <f t="shared" si="0"/>
        <v>0</v>
      </c>
      <c r="E18" s="4">
        <v>5</v>
      </c>
      <c r="F18" s="10">
        <f t="shared" si="1"/>
        <v>1</v>
      </c>
    </row>
    <row r="19" spans="1:6" x14ac:dyDescent="0.25">
      <c r="A19" s="17" t="s">
        <v>7</v>
      </c>
      <c r="B19" s="14">
        <v>7</v>
      </c>
      <c r="C19" s="9">
        <v>0</v>
      </c>
      <c r="D19" s="10">
        <f t="shared" si="0"/>
        <v>0</v>
      </c>
      <c r="E19" s="4">
        <v>5</v>
      </c>
      <c r="F19" s="10">
        <f t="shared" si="1"/>
        <v>0.7142857142857143</v>
      </c>
    </row>
    <row r="20" spans="1:6" ht="15.75" thickBot="1" x14ac:dyDescent="0.3">
      <c r="A20" s="21" t="s">
        <v>17</v>
      </c>
      <c r="B20" s="22">
        <v>412</v>
      </c>
      <c r="C20" s="23">
        <v>13</v>
      </c>
      <c r="D20" s="24">
        <f t="shared" si="0"/>
        <v>3.1553398058252427E-2</v>
      </c>
      <c r="E20" s="25">
        <v>283</v>
      </c>
      <c r="F20" s="24">
        <f t="shared" si="1"/>
        <v>0.68689320388349517</v>
      </c>
    </row>
    <row r="21" spans="1:6" x14ac:dyDescent="0.25">
      <c r="A21" s="20" t="s">
        <v>29</v>
      </c>
    </row>
    <row r="23" spans="1:6" ht="15.75" thickBot="1" x14ac:dyDescent="0.3"/>
    <row r="24" spans="1:6" x14ac:dyDescent="0.25">
      <c r="A24" s="15" t="s">
        <v>23</v>
      </c>
      <c r="B24" s="18" t="s">
        <v>19</v>
      </c>
      <c r="C24" s="5" t="s">
        <v>27</v>
      </c>
      <c r="D24" s="6" t="s">
        <v>25</v>
      </c>
      <c r="E24" s="12" t="s">
        <v>28</v>
      </c>
      <c r="F24" s="6" t="s">
        <v>26</v>
      </c>
    </row>
    <row r="25" spans="1:6" x14ac:dyDescent="0.25">
      <c r="A25" s="17" t="s">
        <v>14</v>
      </c>
      <c r="B25" s="19">
        <f>B10</f>
        <v>54</v>
      </c>
      <c r="C25" s="9">
        <f t="shared" ref="C25:E25" si="2">C10</f>
        <v>0</v>
      </c>
      <c r="D25" s="10">
        <f t="shared" ref="D25:D31" si="3">IFERROR(C25/B25,0)</f>
        <v>0</v>
      </c>
      <c r="E25" s="4">
        <f t="shared" si="2"/>
        <v>43</v>
      </c>
      <c r="F25" s="10">
        <f t="shared" ref="F25:F31" si="4">IFERROR(E25/B25,0)</f>
        <v>0.79629629629629628</v>
      </c>
    </row>
    <row r="26" spans="1:6" x14ac:dyDescent="0.25">
      <c r="A26" s="17" t="s">
        <v>4</v>
      </c>
      <c r="B26" s="19">
        <f>B16+B18+B19</f>
        <v>48</v>
      </c>
      <c r="C26" s="9">
        <f t="shared" ref="C26:E26" si="5">C16+C18+C19</f>
        <v>1</v>
      </c>
      <c r="D26" s="10">
        <f t="shared" si="3"/>
        <v>2.0833333333333332E-2</v>
      </c>
      <c r="E26" s="4">
        <f t="shared" si="5"/>
        <v>32</v>
      </c>
      <c r="F26" s="10">
        <f t="shared" si="4"/>
        <v>0.66666666666666663</v>
      </c>
    </row>
    <row r="27" spans="1:6" x14ac:dyDescent="0.25">
      <c r="A27" s="17" t="s">
        <v>3</v>
      </c>
      <c r="B27" s="19">
        <f>B7</f>
        <v>80</v>
      </c>
      <c r="C27" s="9">
        <f t="shared" ref="C27:E27" si="6">C7</f>
        <v>3</v>
      </c>
      <c r="D27" s="10">
        <f t="shared" si="3"/>
        <v>3.7499999999999999E-2</v>
      </c>
      <c r="E27" s="4">
        <f t="shared" si="6"/>
        <v>54</v>
      </c>
      <c r="F27" s="10">
        <f t="shared" si="4"/>
        <v>0.67500000000000004</v>
      </c>
    </row>
    <row r="28" spans="1:6" x14ac:dyDescent="0.25">
      <c r="A28" s="17" t="s">
        <v>9</v>
      </c>
      <c r="B28" s="19">
        <f>B6+B9</f>
        <v>162</v>
      </c>
      <c r="C28" s="9">
        <f t="shared" ref="C28:E28" si="7">C6+C9</f>
        <v>6</v>
      </c>
      <c r="D28" s="10">
        <f t="shared" si="3"/>
        <v>3.7037037037037035E-2</v>
      </c>
      <c r="E28" s="4">
        <f t="shared" si="7"/>
        <v>105</v>
      </c>
      <c r="F28" s="10">
        <f t="shared" si="4"/>
        <v>0.64814814814814814</v>
      </c>
    </row>
    <row r="29" spans="1:6" x14ac:dyDescent="0.25">
      <c r="A29" s="17" t="s">
        <v>24</v>
      </c>
      <c r="B29" s="19">
        <f>B8</f>
        <v>0</v>
      </c>
      <c r="C29" s="9">
        <f t="shared" ref="C29:E29" si="8">C8</f>
        <v>0</v>
      </c>
      <c r="D29" s="10">
        <f t="shared" si="3"/>
        <v>0</v>
      </c>
      <c r="E29" s="4">
        <f t="shared" si="8"/>
        <v>0</v>
      </c>
      <c r="F29" s="10">
        <f t="shared" si="4"/>
        <v>0</v>
      </c>
    </row>
    <row r="30" spans="1:6" x14ac:dyDescent="0.25">
      <c r="A30" s="17" t="s">
        <v>6</v>
      </c>
      <c r="B30" s="19">
        <f>B17</f>
        <v>68</v>
      </c>
      <c r="C30" s="9">
        <f t="shared" ref="C30:E30" si="9">C17</f>
        <v>3</v>
      </c>
      <c r="D30" s="10">
        <f t="shared" si="3"/>
        <v>4.4117647058823532E-2</v>
      </c>
      <c r="E30" s="4">
        <f t="shared" si="9"/>
        <v>49</v>
      </c>
      <c r="F30" s="10">
        <f t="shared" si="4"/>
        <v>0.72058823529411764</v>
      </c>
    </row>
    <row r="31" spans="1:6" ht="15.75" thickBot="1" x14ac:dyDescent="0.3">
      <c r="A31" s="21" t="s">
        <v>17</v>
      </c>
      <c r="B31" s="26">
        <f>SUM(B25:B30)</f>
        <v>412</v>
      </c>
      <c r="C31" s="27">
        <f t="shared" ref="C31:E31" si="10">SUM(C25:C30)</f>
        <v>13</v>
      </c>
      <c r="D31" s="28">
        <f t="shared" si="3"/>
        <v>3.1553398058252427E-2</v>
      </c>
      <c r="E31" s="29">
        <f t="shared" si="10"/>
        <v>283</v>
      </c>
      <c r="F31" s="28">
        <f t="shared" si="4"/>
        <v>0.68689320388349517</v>
      </c>
    </row>
    <row r="32" spans="1:6" x14ac:dyDescent="0.25">
      <c r="A32" s="20" t="s">
        <v>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I20"/>
  <sheetViews>
    <sheetView showGridLines="0" zoomScaleNormal="100" workbookViewId="0">
      <selection activeCell="I11" sqref="I11"/>
    </sheetView>
  </sheetViews>
  <sheetFormatPr baseColWidth="10" defaultRowHeight="15" x14ac:dyDescent="0.25"/>
  <cols>
    <col min="1" max="1" width="34" customWidth="1"/>
    <col min="2" max="2" width="13" style="1" customWidth="1"/>
    <col min="3" max="4" width="11.42578125" style="1"/>
    <col min="5" max="5" width="14.140625" style="1" customWidth="1"/>
    <col min="6" max="6" width="23.42578125" style="1" bestFit="1" customWidth="1"/>
    <col min="7" max="7" width="15.5703125" style="1" customWidth="1"/>
    <col min="8" max="8" width="17.140625" style="1" customWidth="1"/>
    <col min="9" max="9" width="14.42578125" style="1" customWidth="1"/>
  </cols>
  <sheetData>
    <row r="1" spans="1:7" ht="16.5" x14ac:dyDescent="0.3">
      <c r="A1" s="2" t="s">
        <v>48</v>
      </c>
      <c r="C1" s="48"/>
    </row>
    <row r="2" spans="1:7" ht="15.75" x14ac:dyDescent="0.25">
      <c r="A2" s="2" t="s">
        <v>30</v>
      </c>
    </row>
    <row r="5" spans="1:7" ht="15.75" thickBot="1" x14ac:dyDescent="0.3"/>
    <row r="6" spans="1:7" ht="15.75" thickBot="1" x14ac:dyDescent="0.3">
      <c r="A6" s="85"/>
      <c r="B6" s="80" t="s">
        <v>46</v>
      </c>
      <c r="C6" s="97" t="s">
        <v>31</v>
      </c>
      <c r="D6" s="98"/>
      <c r="E6" s="97" t="s">
        <v>18</v>
      </c>
      <c r="F6" s="98"/>
      <c r="G6" s="87" t="s">
        <v>17</v>
      </c>
    </row>
    <row r="7" spans="1:7" x14ac:dyDescent="0.25">
      <c r="A7" s="86" t="s">
        <v>0</v>
      </c>
      <c r="B7" s="42" t="s">
        <v>35</v>
      </c>
      <c r="C7" s="66" t="s">
        <v>36</v>
      </c>
      <c r="D7" s="71" t="s">
        <v>35</v>
      </c>
      <c r="E7" s="66" t="s">
        <v>36</v>
      </c>
      <c r="F7" s="71" t="s">
        <v>35</v>
      </c>
      <c r="G7" s="42"/>
    </row>
    <row r="8" spans="1:7" x14ac:dyDescent="0.25">
      <c r="A8" s="43" t="s">
        <v>8</v>
      </c>
      <c r="B8" s="81"/>
      <c r="C8" s="72">
        <v>61</v>
      </c>
      <c r="D8" s="73">
        <v>22</v>
      </c>
      <c r="E8" s="72">
        <v>33</v>
      </c>
      <c r="F8" s="73">
        <v>18</v>
      </c>
      <c r="G8" s="81">
        <v>134</v>
      </c>
    </row>
    <row r="9" spans="1:7" x14ac:dyDescent="0.25">
      <c r="A9" s="44" t="s">
        <v>10</v>
      </c>
      <c r="B9" s="82"/>
      <c r="C9" s="74">
        <v>23</v>
      </c>
      <c r="D9" s="75">
        <v>5</v>
      </c>
      <c r="E9" s="74">
        <v>8</v>
      </c>
      <c r="F9" s="75">
        <v>8</v>
      </c>
      <c r="G9" s="82">
        <v>44</v>
      </c>
    </row>
    <row r="10" spans="1:7" x14ac:dyDescent="0.25">
      <c r="A10" s="45" t="s">
        <v>45</v>
      </c>
      <c r="B10" s="83"/>
      <c r="C10" s="76">
        <v>31</v>
      </c>
      <c r="D10" s="77">
        <v>13</v>
      </c>
      <c r="E10" s="76">
        <v>19</v>
      </c>
      <c r="F10" s="77">
        <v>9</v>
      </c>
      <c r="G10" s="83">
        <v>72</v>
      </c>
    </row>
    <row r="11" spans="1:7" x14ac:dyDescent="0.25">
      <c r="A11" s="44" t="s">
        <v>11</v>
      </c>
      <c r="B11" s="82"/>
      <c r="C11" s="74">
        <v>7</v>
      </c>
      <c r="D11" s="75">
        <v>4</v>
      </c>
      <c r="E11" s="74">
        <v>6</v>
      </c>
      <c r="F11" s="75">
        <v>1</v>
      </c>
      <c r="G11" s="82">
        <v>18</v>
      </c>
    </row>
    <row r="12" spans="1:7" x14ac:dyDescent="0.25">
      <c r="A12" s="43" t="s">
        <v>12</v>
      </c>
      <c r="B12" s="81"/>
      <c r="C12" s="72">
        <v>10</v>
      </c>
      <c r="D12" s="73">
        <v>6</v>
      </c>
      <c r="E12" s="72">
        <v>8</v>
      </c>
      <c r="F12" s="73">
        <v>4</v>
      </c>
      <c r="G12" s="81">
        <v>28</v>
      </c>
    </row>
    <row r="13" spans="1:7" x14ac:dyDescent="0.25">
      <c r="A13" s="44" t="s">
        <v>13</v>
      </c>
      <c r="B13" s="82"/>
      <c r="C13" s="74">
        <v>10</v>
      </c>
      <c r="D13" s="75">
        <v>6</v>
      </c>
      <c r="E13" s="74">
        <v>8</v>
      </c>
      <c r="F13" s="75">
        <v>4</v>
      </c>
      <c r="G13" s="82">
        <v>28</v>
      </c>
    </row>
    <row r="14" spans="1:7" x14ac:dyDescent="0.25">
      <c r="A14" s="43" t="s">
        <v>1</v>
      </c>
      <c r="B14" s="81">
        <v>1</v>
      </c>
      <c r="C14" s="72">
        <v>42</v>
      </c>
      <c r="D14" s="73">
        <v>7</v>
      </c>
      <c r="E14" s="72">
        <v>27</v>
      </c>
      <c r="F14" s="73">
        <v>9</v>
      </c>
      <c r="G14" s="81">
        <v>86</v>
      </c>
    </row>
    <row r="15" spans="1:7" x14ac:dyDescent="0.25">
      <c r="A15" s="44" t="s">
        <v>2</v>
      </c>
      <c r="B15" s="82"/>
      <c r="C15" s="74">
        <v>15</v>
      </c>
      <c r="D15" s="75"/>
      <c r="E15" s="74">
        <v>8</v>
      </c>
      <c r="F15" s="75">
        <v>3</v>
      </c>
      <c r="G15" s="82">
        <v>26</v>
      </c>
    </row>
    <row r="16" spans="1:7" x14ac:dyDescent="0.25">
      <c r="A16" s="45" t="s">
        <v>5</v>
      </c>
      <c r="B16" s="83">
        <v>1</v>
      </c>
      <c r="C16" s="76">
        <v>23</v>
      </c>
      <c r="D16" s="77">
        <v>7</v>
      </c>
      <c r="E16" s="76">
        <v>18</v>
      </c>
      <c r="F16" s="77">
        <v>4</v>
      </c>
      <c r="G16" s="83">
        <v>53</v>
      </c>
    </row>
    <row r="17" spans="1:7" x14ac:dyDescent="0.25">
      <c r="A17" s="44" t="s">
        <v>22</v>
      </c>
      <c r="B17" s="82"/>
      <c r="C17" s="74">
        <v>3</v>
      </c>
      <c r="D17" s="75"/>
      <c r="E17" s="74"/>
      <c r="F17" s="75">
        <v>1</v>
      </c>
      <c r="G17" s="82">
        <v>4</v>
      </c>
    </row>
    <row r="18" spans="1:7" ht="15.75" thickBot="1" x14ac:dyDescent="0.3">
      <c r="A18" s="45" t="s">
        <v>7</v>
      </c>
      <c r="B18" s="83"/>
      <c r="C18" s="76">
        <v>1</v>
      </c>
      <c r="D18" s="77"/>
      <c r="E18" s="76">
        <v>1</v>
      </c>
      <c r="F18" s="77">
        <v>1</v>
      </c>
      <c r="G18" s="83">
        <v>3</v>
      </c>
    </row>
    <row r="19" spans="1:7" ht="16.5" thickTop="1" thickBot="1" x14ac:dyDescent="0.3">
      <c r="A19" s="46" t="s">
        <v>17</v>
      </c>
      <c r="B19" s="84">
        <v>1</v>
      </c>
      <c r="C19" s="78">
        <v>113</v>
      </c>
      <c r="D19" s="79">
        <v>35</v>
      </c>
      <c r="E19" s="78">
        <v>68</v>
      </c>
      <c r="F19" s="79">
        <v>31</v>
      </c>
      <c r="G19" s="84">
        <v>248</v>
      </c>
    </row>
    <row r="20" spans="1:7" x14ac:dyDescent="0.25">
      <c r="A20" s="47" t="s">
        <v>29</v>
      </c>
    </row>
  </sheetData>
  <mergeCells count="2">
    <mergeCell ref="C6:D6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H19"/>
  <sheetViews>
    <sheetView showGridLines="0" zoomScaleNormal="100" workbookViewId="0">
      <selection activeCell="G23" sqref="G23"/>
    </sheetView>
  </sheetViews>
  <sheetFormatPr baseColWidth="10" defaultRowHeight="15" x14ac:dyDescent="0.25"/>
  <cols>
    <col min="1" max="1" width="37.140625" customWidth="1"/>
    <col min="2" max="4" width="11.42578125" style="1"/>
    <col min="5" max="5" width="13.140625" style="1" bestFit="1" customWidth="1"/>
    <col min="6" max="7" width="11.42578125" style="1"/>
    <col min="8" max="8" width="13.7109375" style="1" customWidth="1"/>
  </cols>
  <sheetData>
    <row r="1" spans="1:6" ht="15.75" x14ac:dyDescent="0.25">
      <c r="A1" s="2" t="s">
        <v>48</v>
      </c>
    </row>
    <row r="2" spans="1:6" ht="15.75" x14ac:dyDescent="0.25">
      <c r="A2" s="2" t="s">
        <v>32</v>
      </c>
    </row>
    <row r="4" spans="1:6" ht="15.75" thickBot="1" x14ac:dyDescent="0.3"/>
    <row r="5" spans="1:6" x14ac:dyDescent="0.25">
      <c r="A5" s="65"/>
      <c r="B5" s="97" t="s">
        <v>31</v>
      </c>
      <c r="C5" s="98"/>
      <c r="D5" s="97" t="s">
        <v>18</v>
      </c>
      <c r="E5" s="98"/>
      <c r="F5" s="96" t="s">
        <v>17</v>
      </c>
    </row>
    <row r="6" spans="1:6" x14ac:dyDescent="0.25">
      <c r="A6" s="66" t="s">
        <v>0</v>
      </c>
      <c r="B6" s="66" t="s">
        <v>33</v>
      </c>
      <c r="C6" s="71" t="s">
        <v>34</v>
      </c>
      <c r="D6" s="66" t="s">
        <v>33</v>
      </c>
      <c r="E6" s="71" t="s">
        <v>34</v>
      </c>
      <c r="F6" s="71"/>
    </row>
    <row r="7" spans="1:6" x14ac:dyDescent="0.25">
      <c r="A7" s="67" t="s">
        <v>8</v>
      </c>
      <c r="B7" s="88">
        <v>44</v>
      </c>
      <c r="C7" s="89">
        <v>9</v>
      </c>
      <c r="D7" s="88">
        <v>27</v>
      </c>
      <c r="E7" s="89">
        <v>13</v>
      </c>
      <c r="F7" s="89">
        <v>93</v>
      </c>
    </row>
    <row r="8" spans="1:6" x14ac:dyDescent="0.25">
      <c r="A8" s="68" t="s">
        <v>10</v>
      </c>
      <c r="B8" s="90">
        <v>12</v>
      </c>
      <c r="C8" s="91">
        <v>3</v>
      </c>
      <c r="D8" s="90">
        <v>7</v>
      </c>
      <c r="E8" s="91">
        <v>3</v>
      </c>
      <c r="F8" s="91">
        <v>25</v>
      </c>
    </row>
    <row r="9" spans="1:6" x14ac:dyDescent="0.25">
      <c r="A9" s="69" t="s">
        <v>45</v>
      </c>
      <c r="B9" s="92">
        <v>28</v>
      </c>
      <c r="C9" s="93">
        <v>6</v>
      </c>
      <c r="D9" s="92">
        <v>17</v>
      </c>
      <c r="E9" s="93">
        <v>8</v>
      </c>
      <c r="F9" s="93">
        <v>59</v>
      </c>
    </row>
    <row r="10" spans="1:6" x14ac:dyDescent="0.25">
      <c r="A10" s="68" t="s">
        <v>11</v>
      </c>
      <c r="B10" s="90">
        <v>4</v>
      </c>
      <c r="C10" s="91"/>
      <c r="D10" s="90">
        <v>3</v>
      </c>
      <c r="E10" s="91">
        <v>2</v>
      </c>
      <c r="F10" s="91">
        <v>9</v>
      </c>
    </row>
    <row r="11" spans="1:6" x14ac:dyDescent="0.25">
      <c r="A11" s="67" t="s">
        <v>12</v>
      </c>
      <c r="B11" s="88">
        <v>5</v>
      </c>
      <c r="C11" s="89"/>
      <c r="D11" s="88">
        <v>1</v>
      </c>
      <c r="E11" s="89">
        <v>3</v>
      </c>
      <c r="F11" s="89">
        <v>9</v>
      </c>
    </row>
    <row r="12" spans="1:6" x14ac:dyDescent="0.25">
      <c r="A12" s="68" t="s">
        <v>13</v>
      </c>
      <c r="B12" s="90">
        <v>5</v>
      </c>
      <c r="C12" s="91"/>
      <c r="D12" s="90">
        <v>1</v>
      </c>
      <c r="E12" s="91">
        <v>3</v>
      </c>
      <c r="F12" s="91">
        <v>9</v>
      </c>
    </row>
    <row r="13" spans="1:6" x14ac:dyDescent="0.25">
      <c r="A13" s="67" t="s">
        <v>1</v>
      </c>
      <c r="B13" s="88">
        <v>14</v>
      </c>
      <c r="C13" s="89">
        <v>8</v>
      </c>
      <c r="D13" s="88">
        <v>8</v>
      </c>
      <c r="E13" s="89">
        <v>3</v>
      </c>
      <c r="F13" s="89">
        <v>33</v>
      </c>
    </row>
    <row r="14" spans="1:6" x14ac:dyDescent="0.25">
      <c r="A14" s="68" t="s">
        <v>2</v>
      </c>
      <c r="B14" s="90">
        <v>4</v>
      </c>
      <c r="C14" s="91">
        <v>2</v>
      </c>
      <c r="D14" s="90">
        <v>2</v>
      </c>
      <c r="E14" s="91">
        <v>2</v>
      </c>
      <c r="F14" s="91">
        <v>10</v>
      </c>
    </row>
    <row r="15" spans="1:6" x14ac:dyDescent="0.25">
      <c r="A15" s="69" t="s">
        <v>5</v>
      </c>
      <c r="B15" s="92">
        <v>9</v>
      </c>
      <c r="C15" s="93">
        <v>5</v>
      </c>
      <c r="D15" s="92">
        <v>6</v>
      </c>
      <c r="E15" s="93">
        <v>1</v>
      </c>
      <c r="F15" s="93">
        <v>21</v>
      </c>
    </row>
    <row r="16" spans="1:6" x14ac:dyDescent="0.25">
      <c r="A16" s="68" t="s">
        <v>22</v>
      </c>
      <c r="B16" s="90"/>
      <c r="C16" s="91">
        <v>1</v>
      </c>
      <c r="D16" s="90"/>
      <c r="E16" s="91"/>
      <c r="F16" s="91">
        <v>1</v>
      </c>
    </row>
    <row r="17" spans="1:6" ht="15.75" thickBot="1" x14ac:dyDescent="0.3">
      <c r="A17" s="69" t="s">
        <v>7</v>
      </c>
      <c r="B17" s="92">
        <v>1</v>
      </c>
      <c r="C17" s="93"/>
      <c r="D17" s="92"/>
      <c r="E17" s="93"/>
      <c r="F17" s="93">
        <v>1</v>
      </c>
    </row>
    <row r="18" spans="1:6" ht="16.5" thickTop="1" thickBot="1" x14ac:dyDescent="0.3">
      <c r="A18" s="70" t="s">
        <v>17</v>
      </c>
      <c r="B18" s="94">
        <v>63</v>
      </c>
      <c r="C18" s="95">
        <v>17</v>
      </c>
      <c r="D18" s="94">
        <v>36</v>
      </c>
      <c r="E18" s="95">
        <v>19</v>
      </c>
      <c r="F18" s="95">
        <v>135</v>
      </c>
    </row>
    <row r="19" spans="1:6" x14ac:dyDescent="0.25">
      <c r="A19" s="47" t="s">
        <v>29</v>
      </c>
    </row>
  </sheetData>
  <mergeCells count="2">
    <mergeCell ref="B5:C5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IMC</vt:lpstr>
      <vt:lpstr>CLAP</vt:lpstr>
      <vt:lpstr>IOM&lt;157</vt:lpstr>
      <vt:lpstr>IOM&gt;=157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HSF081</cp:lastModifiedBy>
  <dcterms:created xsi:type="dcterms:W3CDTF">2024-08-15T14:35:19Z</dcterms:created>
  <dcterms:modified xsi:type="dcterms:W3CDTF">2025-12-15T16:55:21Z</dcterms:modified>
</cp:coreProperties>
</file>