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__REPORTES\2026\EMERGENCIAS\"/>
    </mc:Choice>
  </mc:AlternateContent>
  <xr:revisionPtr revIDLastSave="0" documentId="13_ncr:1_{26EB3BCC-9ED8-43D4-B0AB-0AA17B27D1E0}" xr6:coauthVersionLast="47" xr6:coauthVersionMax="47" xr10:uidLastSave="{00000000-0000-0000-0000-000000000000}"/>
  <bookViews>
    <workbookView xWindow="-120" yWindow="-120" windowWidth="29040" windowHeight="15840" tabRatio="816" xr2:uid="{00000000-000D-0000-FFFF-FFFF00000000}"/>
  </bookViews>
  <sheets>
    <sheet name="URG-EMER 2026" sheetId="1" r:id="rId1"/>
  </sheets>
  <definedNames>
    <definedName name="_xlnm._FilterDatabase" localSheetId="0" hidden="1">'URG-EMER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AB11" i="1"/>
  <c r="AA12" i="1"/>
  <c r="AB12" i="1"/>
  <c r="AC12" i="1" s="1"/>
  <c r="AA13" i="1"/>
  <c r="AB13" i="1"/>
  <c r="AA14" i="1"/>
  <c r="AB14" i="1"/>
  <c r="AA15" i="1"/>
  <c r="AB15" i="1"/>
  <c r="AA16" i="1"/>
  <c r="AC16" i="1" s="1"/>
  <c r="AB16" i="1"/>
  <c r="AA17" i="1"/>
  <c r="AB17" i="1"/>
  <c r="B18" i="1"/>
  <c r="C18" i="1"/>
  <c r="D18" i="1"/>
  <c r="C19" i="1" s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F44" i="1"/>
  <c r="E44" i="1"/>
  <c r="AC17" i="1" l="1"/>
  <c r="AC15" i="1"/>
  <c r="G19" i="1"/>
  <c r="I19" i="1"/>
  <c r="AC13" i="1"/>
  <c r="AB26" i="1"/>
  <c r="AC11" i="1"/>
  <c r="AC14" i="1"/>
  <c r="AB27" i="1"/>
  <c r="AA26" i="1"/>
  <c r="AC26" i="1"/>
  <c r="AA27" i="1"/>
  <c r="E19" i="1"/>
  <c r="AC27" i="1"/>
  <c r="B44" i="1"/>
  <c r="R31" i="1" l="1"/>
  <c r="R30" i="1"/>
  <c r="R29" i="1"/>
  <c r="R28" i="1"/>
  <c r="Z31" i="1" l="1"/>
  <c r="Y31" i="1"/>
  <c r="X31" i="1"/>
  <c r="W31" i="1"/>
  <c r="V31" i="1"/>
  <c r="U31" i="1"/>
  <c r="T31" i="1"/>
  <c r="S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Z30" i="1"/>
  <c r="Y30" i="1"/>
  <c r="X30" i="1"/>
  <c r="W30" i="1"/>
  <c r="V30" i="1"/>
  <c r="U30" i="1"/>
  <c r="T30" i="1"/>
  <c r="S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Z29" i="1"/>
  <c r="Y29" i="1"/>
  <c r="X29" i="1"/>
  <c r="W29" i="1"/>
  <c r="V29" i="1"/>
  <c r="U29" i="1"/>
  <c r="T29" i="1"/>
  <c r="S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Z28" i="1"/>
  <c r="Y28" i="1"/>
  <c r="X28" i="1"/>
  <c r="W28" i="1"/>
  <c r="V28" i="1"/>
  <c r="U28" i="1"/>
  <c r="T28" i="1"/>
  <c r="S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31" i="1"/>
  <c r="C30" i="1"/>
  <c r="C29" i="1"/>
  <c r="C28" i="1"/>
  <c r="B32" i="1"/>
  <c r="AB10" i="1"/>
  <c r="AB9" i="1"/>
  <c r="AB8" i="1"/>
  <c r="AB7" i="1"/>
  <c r="AB6" i="1"/>
  <c r="AA7" i="1"/>
  <c r="AA8" i="1"/>
  <c r="AA9" i="1"/>
  <c r="AA10" i="1"/>
  <c r="AA6" i="1"/>
  <c r="N44" i="1"/>
  <c r="M44" i="1"/>
  <c r="L44" i="1"/>
  <c r="K44" i="1"/>
  <c r="J44" i="1"/>
  <c r="I44" i="1"/>
  <c r="H44" i="1"/>
  <c r="G44" i="1"/>
  <c r="D44" i="1"/>
  <c r="C44" i="1"/>
  <c r="O43" i="1"/>
  <c r="O42" i="1"/>
  <c r="O41" i="1"/>
  <c r="O40" i="1"/>
  <c r="O39" i="1"/>
  <c r="O38" i="1"/>
  <c r="AB18" i="1" l="1"/>
  <c r="AA18" i="1"/>
  <c r="AC10" i="1"/>
  <c r="AC8" i="1"/>
  <c r="F32" i="1"/>
  <c r="N32" i="1"/>
  <c r="AB28" i="1"/>
  <c r="U32" i="1"/>
  <c r="AC9" i="1"/>
  <c r="AC7" i="1"/>
  <c r="AC6" i="1"/>
  <c r="AB30" i="1"/>
  <c r="AA30" i="1"/>
  <c r="V32" i="1"/>
  <c r="M32" i="1"/>
  <c r="AA31" i="1"/>
  <c r="E32" i="1"/>
  <c r="AB29" i="1"/>
  <c r="AA29" i="1"/>
  <c r="AA28" i="1"/>
  <c r="G32" i="1"/>
  <c r="O32" i="1"/>
  <c r="W32" i="1"/>
  <c r="H32" i="1"/>
  <c r="P32" i="1"/>
  <c r="X32" i="1"/>
  <c r="I32" i="1"/>
  <c r="Q32" i="1"/>
  <c r="Y32" i="1"/>
  <c r="J32" i="1"/>
  <c r="R32" i="1"/>
  <c r="Z32" i="1"/>
  <c r="K32" i="1"/>
  <c r="S32" i="1"/>
  <c r="D32" i="1"/>
  <c r="L32" i="1"/>
  <c r="T32" i="1"/>
  <c r="AB31" i="1"/>
  <c r="AC28" i="1"/>
  <c r="O44" i="1"/>
  <c r="AC31" i="1"/>
  <c r="AC30" i="1"/>
  <c r="C32" i="1"/>
  <c r="AC18" i="1" l="1"/>
  <c r="AB32" i="1"/>
  <c r="AA32" i="1"/>
  <c r="AC29" i="1"/>
  <c r="AC32" i="1" s="1"/>
</calcChain>
</file>

<file path=xl/sharedStrings.xml><?xml version="1.0" encoding="utf-8"?>
<sst xmlns="http://schemas.openxmlformats.org/spreadsheetml/2006/main" count="133" uniqueCount="57">
  <si>
    <t>ESTABLECIMIENTOS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</si>
  <si>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</si>
  <si>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</si>
  <si>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</si>
  <si>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</si>
  <si>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</si>
  <si>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</si>
  <si>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</si>
  <si>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</si>
  <si>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</si>
  <si>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</si>
  <si>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</si>
  <si>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</si>
  <si>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DISTRITOS</t>
  </si>
  <si>
    <t>C.S. ALTO INCLAN</t>
  </si>
  <si>
    <t>Mollendo</t>
  </si>
  <si>
    <t>P.S. VILLA LOURDES</t>
  </si>
  <si>
    <t>Cocachacra</t>
  </si>
  <si>
    <t>C.S. MATARANI</t>
  </si>
  <si>
    <t>Dean Valdivia</t>
  </si>
  <si>
    <t>P.S. MEJÍA</t>
  </si>
  <si>
    <t>Islay</t>
  </si>
  <si>
    <t>C.S. LA PUNTA</t>
  </si>
  <si>
    <t>Mejia</t>
  </si>
  <si>
    <t>C.S. LA CURVA</t>
  </si>
  <si>
    <t>Punta de Bombon</t>
  </si>
  <si>
    <t>P.S. EL ARENAL</t>
  </si>
  <si>
    <t>TOTAL</t>
  </si>
  <si>
    <t>P.S. ALTO ENSENADA</t>
  </si>
  <si>
    <t>Fuente.- Reportes HIS MINSA</t>
  </si>
  <si>
    <t>C.S. COCACHACRA</t>
  </si>
  <si>
    <t>P.S. El FISCAL</t>
  </si>
  <si>
    <t>P.S. LA PASCANA</t>
  </si>
  <si>
    <t>P.S. EL TORO</t>
  </si>
  <si>
    <t>EMERG</t>
  </si>
  <si>
    <t>URGEN</t>
  </si>
  <si>
    <t>FEBRERO</t>
  </si>
  <si>
    <t>ENERO</t>
  </si>
  <si>
    <t>ABRIL</t>
  </si>
  <si>
    <t>AGOSTO</t>
  </si>
  <si>
    <t>POBLA-       CION</t>
  </si>
  <si>
    <t>SETIEMBRE</t>
  </si>
  <si>
    <t>OCTUBRE</t>
  </si>
  <si>
    <t>NOVIEMBRE</t>
  </si>
  <si>
    <t>DICIEMBRE</t>
  </si>
  <si>
    <t xml:space="preserve">TOTAL </t>
  </si>
  <si>
    <t>POBLA-   CION</t>
  </si>
  <si>
    <t>MARZO</t>
  </si>
  <si>
    <t xml:space="preserve">MAYO           </t>
  </si>
  <si>
    <t>JUNIO</t>
  </si>
  <si>
    <t>JULIO</t>
  </si>
  <si>
    <r>
      <t xml:space="preserve">ATENCIONES DE </t>
    </r>
    <r>
      <rPr>
        <b/>
        <sz val="17"/>
        <color theme="1"/>
        <rFont val="Calibri"/>
        <family val="2"/>
        <scheme val="minor"/>
      </rPr>
      <t>EMERGENCIA-URGENCIAS</t>
    </r>
    <r>
      <rPr>
        <b/>
        <sz val="16"/>
        <color theme="1"/>
        <rFont val="Calibri"/>
        <family val="2"/>
        <scheme val="minor"/>
      </rPr>
      <t xml:space="preserve"> POR ESTABLECIMIENTOS SEGUN MESES  RED DE SALUD ISLAY - 2026 </t>
    </r>
  </si>
  <si>
    <t>Fuente.- Hospital Alto Inclán Aplicativo SEEM</t>
  </si>
  <si>
    <t>Fuente.- Reportes HIS MINSA y Aplicativo SEEM</t>
  </si>
  <si>
    <t xml:space="preserve">ATENCIONES DE EMERGENCIA-URGENCIAS POR DISTRITOS SEGUN MESES  RED DE SALUD ISLAY - 2026 </t>
  </si>
  <si>
    <t xml:space="preserve">EGRESOS POR DISTRITOS SEGUN MESES  RED DE SALUD ISLAY - 2026 </t>
  </si>
  <si>
    <t>FUENTE.- Reportes SEM-Egresos  -  C.S. ALTO INCLAN - C.S. LA PUNTA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</si>
</sst>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9"/>
      <color indexed="8"/>
      <name val="Calibri"/>
      <family val="2"/>
    </font>
    <font>
      <b/>
      <sz val="10.5"/>
      <name val="Calibri"/>
      <family val="2"/>
      <scheme val="minor"/>
    </font>
    <font>
      <b/>
      <sz val="10.5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31">
    <xf numFmtId="0" fontId="0" fillId="0" borderId="0" xfId="0"/>
    <xf numFmtId="49" fontId="5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wrapText="1"/>
    </xf>
    <xf numFmtId="0" fontId="8" fillId="0" borderId="10" xfId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8" fillId="0" borderId="13" xfId="0" applyFont="1" applyFill="1" applyBorder="1" applyAlignment="1">
      <alignment horizontal="center"/>
    </xf>
    <xf numFmtId="0" fontId="8" fillId="0" borderId="13" xfId="1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16" fillId="0" borderId="5" xfId="0" applyNumberFormat="1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49" fontId="16" fillId="0" borderId="4" xfId="0" applyNumberFormat="1" applyFont="1" applyFill="1" applyBorder="1" applyAlignment="1" applyProtection="1">
      <alignment horizontal="center" vertical="center"/>
    </xf>
    <xf numFmtId="49" fontId="16" fillId="0" borderId="3" xfId="0" applyNumberFormat="1" applyFont="1" applyFill="1" applyBorder="1" applyAlignment="1" applyProtection="1">
      <alignment horizontal="center" vertical="center"/>
    </xf>
    <xf numFmtId="49" fontId="16" fillId="0" borderId="25" xfId="0" applyNumberFormat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left"/>
    </xf>
    <xf numFmtId="0" fontId="7" fillId="0" borderId="32" xfId="0" applyFont="1" applyFill="1" applyBorder="1" applyAlignment="1">
      <alignment horizontal="left"/>
    </xf>
    <xf numFmtId="0" fontId="7" fillId="0" borderId="32" xfId="0" applyFont="1" applyFill="1" applyBorder="1"/>
    <xf numFmtId="0" fontId="7" fillId="0" borderId="33" xfId="0" applyFont="1" applyFill="1" applyBorder="1" applyAlignment="1">
      <alignment horizontal="left"/>
    </xf>
    <xf numFmtId="0" fontId="13" fillId="0" borderId="27" xfId="0" applyFont="1" applyFill="1" applyBorder="1" applyAlignment="1">
      <alignment horizontal="center"/>
    </xf>
    <xf numFmtId="0" fontId="3" fillId="0" borderId="0" xfId="0" applyFont="1" applyAlignment="1"/>
    <xf numFmtId="49" fontId="17" fillId="0" borderId="4" xfId="0" applyNumberFormat="1" applyFont="1" applyFill="1" applyBorder="1" applyAlignment="1" applyProtection="1">
      <alignment horizontal="center" vertical="center"/>
    </xf>
    <xf numFmtId="49" fontId="17" fillId="0" borderId="5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/>
    <xf numFmtId="0" fontId="5" fillId="0" borderId="4" xfId="0" applyFont="1" applyFill="1" applyBorder="1" applyAlignment="1" applyProtection="1">
      <alignment horizontal="center" vertical="center" wrapText="1"/>
    </xf>
    <xf numFmtId="0" fontId="10" fillId="0" borderId="18" xfId="1" applyFont="1" applyFill="1" applyBorder="1"/>
    <xf numFmtId="0" fontId="8" fillId="0" borderId="39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1" fillId="0" borderId="0" xfId="0" applyFont="1" applyFill="1" applyAlignment="1">
      <alignment horizontal="left"/>
    </xf>
    <xf numFmtId="0" fontId="15" fillId="0" borderId="6" xfId="1" applyFont="1" applyFill="1" applyBorder="1"/>
    <xf numFmtId="0" fontId="5" fillId="0" borderId="8" xfId="0" applyFont="1" applyFill="1" applyBorder="1" applyAlignment="1">
      <alignment horizontal="center"/>
    </xf>
    <xf numFmtId="0" fontId="15" fillId="0" borderId="9" xfId="1" applyFont="1" applyFill="1" applyBorder="1"/>
    <xf numFmtId="0" fontId="15" fillId="0" borderId="12" xfId="1" applyFont="1" applyFill="1" applyBorder="1"/>
    <xf numFmtId="0" fontId="15" fillId="0" borderId="19" xfId="1" applyFont="1" applyFill="1" applyBorder="1"/>
    <xf numFmtId="1" fontId="12" fillId="0" borderId="10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10" fillId="0" borderId="0" xfId="1" applyFont="1" applyFill="1" applyBorder="1"/>
    <xf numFmtId="0" fontId="6" fillId="0" borderId="43" xfId="0" applyNumberFormat="1" applyFont="1" applyBorder="1"/>
    <xf numFmtId="0" fontId="6" fillId="0" borderId="37" xfId="0" applyNumberFormat="1" applyFont="1" applyBorder="1"/>
    <xf numFmtId="0" fontId="6" fillId="0" borderId="37" xfId="0" applyFont="1" applyBorder="1"/>
    <xf numFmtId="0" fontId="6" fillId="0" borderId="43" xfId="0" applyFont="1" applyBorder="1"/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6" fillId="0" borderId="46" xfId="0" applyNumberFormat="1" applyFont="1" applyBorder="1"/>
    <xf numFmtId="0" fontId="5" fillId="0" borderId="36" xfId="0" applyFont="1" applyFill="1" applyBorder="1" applyAlignment="1">
      <alignment horizontal="right"/>
    </xf>
    <xf numFmtId="0" fontId="10" fillId="0" borderId="31" xfId="1" applyFont="1" applyFill="1" applyBorder="1"/>
    <xf numFmtId="0" fontId="12" fillId="0" borderId="21" xfId="0" applyFont="1" applyFill="1" applyBorder="1" applyAlignment="1">
      <alignment horizontal="center" wrapText="1"/>
    </xf>
    <xf numFmtId="0" fontId="10" fillId="0" borderId="32" xfId="1" applyFont="1" applyFill="1" applyBorder="1"/>
    <xf numFmtId="0" fontId="10" fillId="0" borderId="33" xfId="1" applyFont="1" applyFill="1" applyBorder="1"/>
    <xf numFmtId="0" fontId="12" fillId="0" borderId="22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center" wrapText="1"/>
    </xf>
    <xf numFmtId="0" fontId="11" fillId="0" borderId="37" xfId="1" applyFont="1" applyFill="1" applyBorder="1" applyAlignment="1">
      <alignment horizontal="center"/>
    </xf>
    <xf numFmtId="0" fontId="11" fillId="0" borderId="38" xfId="1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0" fontId="6" fillId="0" borderId="36" xfId="0" applyNumberFormat="1" applyFont="1" applyBorder="1" applyAlignment="1">
      <alignment horizontal="center"/>
    </xf>
    <xf numFmtId="0" fontId="6" fillId="0" borderId="26" xfId="0" applyFont="1" applyFill="1" applyBorder="1" applyAlignment="1">
      <alignment horizontal="right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20" fillId="0" borderId="0" xfId="1" applyFont="1" applyFill="1" applyBorder="1"/>
    <xf numFmtId="0" fontId="2" fillId="0" borderId="0" xfId="0" applyNumberFormat="1" applyFont="1" applyFill="1" applyBorder="1"/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49" fontId="17" fillId="2" borderId="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>
      <alignment horizontal="center"/>
    </xf>
    <xf numFmtId="49" fontId="16" fillId="2" borderId="5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/>
    <xf numFmtId="0" fontId="0" fillId="0" borderId="18" xfId="0" applyFill="1" applyBorder="1" applyAlignment="1">
      <alignment horizontal="center"/>
    </xf>
    <xf numFmtId="49" fontId="5" fillId="0" borderId="20" xfId="0" applyNumberFormat="1" applyFont="1" applyFill="1" applyBorder="1" applyAlignment="1" applyProtection="1">
      <alignment horizontal="center" vertical="center"/>
    </xf>
    <xf numFmtId="49" fontId="5" fillId="0" borderId="28" xfId="0" applyNumberFormat="1" applyFont="1" applyFill="1" applyBorder="1" applyAlignment="1" applyProtection="1">
      <alignment horizontal="center" vertical="center"/>
    </xf>
    <xf numFmtId="49" fontId="5" fillId="0" borderId="27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/>
    </xf>
    <xf numFmtId="0" fontId="19" fillId="0" borderId="4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5" fillId="0" borderId="27" xfId="0" applyNumberFormat="1" applyFont="1" applyFill="1" applyBorder="1" applyAlignment="1" applyProtection="1">
      <alignment horizontal="center" vertical="center" wrapText="1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49" fontId="5" fillId="0" borderId="28" xfId="0" applyNumberFormat="1" applyFont="1" applyFill="1" applyBorder="1" applyAlignment="1" applyProtection="1">
      <alignment horizontal="center" vertical="center" wrapText="1"/>
    </xf>
    <xf numFmtId="49" fontId="6" fillId="0" borderId="20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49" fontId="5" fillId="0" borderId="24" xfId="0" applyNumberFormat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19" fillId="0" borderId="42" xfId="0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49" fontId="5" fillId="0" borderId="17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 2" xfId="1" xr:uid="{00000000-0005-0000-0000-000001000000}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</sheetPr>
  <dimension ref="A2:AF46"/>
  <sheetViews>
    <sheetView tabSelected="1" workbookViewId="0">
      <selection activeCell="I6" sqref="I6"/>
    </sheetView>
  </sheetViews>
  <sheetFormatPr baseColWidth="10" defaultRowHeight="15" x14ac:dyDescent="0.25"/>
  <cols>
    <col min="1" max="1" width="21.140625" customWidth="1"/>
    <col min="2" max="2" width="9.42578125" customWidth="1"/>
    <col min="3" max="26" width="7.42578125" customWidth="1"/>
    <col min="27" max="29" width="8.85546875" customWidth="1"/>
    <col min="30" max="30" width="2.42578125" customWidth="1"/>
  </cols>
  <sheetData>
    <row r="2" spans="1:32" ht="22.5" x14ac:dyDescent="0.35">
      <c r="A2" s="125" t="s">
        <v>51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34"/>
    </row>
    <row r="3" spans="1:32" ht="16.5" thickBot="1" x14ac:dyDescent="0.3">
      <c r="G3" s="127"/>
      <c r="H3" s="127"/>
    </row>
    <row r="4" spans="1:32" ht="30" customHeight="1" thickBot="1" x14ac:dyDescent="0.3">
      <c r="A4" s="120" t="s">
        <v>0</v>
      </c>
      <c r="B4" s="123" t="s">
        <v>40</v>
      </c>
      <c r="C4" s="109" t="s">
        <v>37</v>
      </c>
      <c r="D4" s="108"/>
      <c r="E4" s="122" t="s">
        <v>36</v>
      </c>
      <c r="F4" s="122"/>
      <c r="G4" s="109" t="s">
        <v>47</v>
      </c>
      <c r="H4" s="108"/>
      <c r="I4" s="126" t="s">
        <v>38</v>
      </c>
      <c r="J4" s="126"/>
      <c r="K4" s="113" t="s">
        <v>48</v>
      </c>
      <c r="L4" s="115"/>
      <c r="M4" s="122" t="s">
        <v>49</v>
      </c>
      <c r="N4" s="122"/>
      <c r="O4" s="109" t="s">
        <v>50</v>
      </c>
      <c r="P4" s="108"/>
      <c r="Q4" s="122" t="s">
        <v>39</v>
      </c>
      <c r="R4" s="122"/>
      <c r="S4" s="109" t="s">
        <v>41</v>
      </c>
      <c r="T4" s="108"/>
      <c r="U4" s="122" t="s">
        <v>42</v>
      </c>
      <c r="V4" s="122"/>
      <c r="W4" s="109" t="s">
        <v>43</v>
      </c>
      <c r="X4" s="108"/>
      <c r="Y4" s="122" t="s">
        <v>44</v>
      </c>
      <c r="Z4" s="122"/>
      <c r="AA4" s="128" t="s">
        <v>45</v>
      </c>
      <c r="AB4" s="129"/>
      <c r="AC4" s="130"/>
      <c r="AD4" s="18"/>
    </row>
    <row r="5" spans="1:32" ht="28.5" customHeight="1" thickBot="1" x14ac:dyDescent="0.3">
      <c r="A5" s="121"/>
      <c r="B5" s="124"/>
      <c r="C5" s="35" t="s">
        <v>35</v>
      </c>
      <c r="D5" s="25" t="s">
        <v>34</v>
      </c>
      <c r="E5" s="36" t="s">
        <v>35</v>
      </c>
      <c r="F5" s="26" t="s">
        <v>34</v>
      </c>
      <c r="G5" s="35" t="s">
        <v>35</v>
      </c>
      <c r="H5" s="25" t="s">
        <v>34</v>
      </c>
      <c r="I5" s="101" t="s">
        <v>35</v>
      </c>
      <c r="J5" s="102" t="s">
        <v>34</v>
      </c>
      <c r="K5" s="35" t="s">
        <v>35</v>
      </c>
      <c r="L5" s="25" t="s">
        <v>34</v>
      </c>
      <c r="M5" s="36" t="s">
        <v>35</v>
      </c>
      <c r="N5" s="26" t="s">
        <v>34</v>
      </c>
      <c r="O5" s="35" t="s">
        <v>35</v>
      </c>
      <c r="P5" s="25" t="s">
        <v>34</v>
      </c>
      <c r="Q5" s="36" t="s">
        <v>35</v>
      </c>
      <c r="R5" s="26" t="s">
        <v>34</v>
      </c>
      <c r="S5" s="35" t="s">
        <v>35</v>
      </c>
      <c r="T5" s="25" t="s">
        <v>34</v>
      </c>
      <c r="U5" s="36" t="s">
        <v>35</v>
      </c>
      <c r="V5" s="26" t="s">
        <v>34</v>
      </c>
      <c r="W5" s="35" t="s">
        <v>35</v>
      </c>
      <c r="X5" s="25" t="s">
        <v>34</v>
      </c>
      <c r="Y5" s="36" t="s">
        <v>35</v>
      </c>
      <c r="Z5" s="89" t="s">
        <v>34</v>
      </c>
      <c r="AA5" s="96" t="s">
        <v>35</v>
      </c>
      <c r="AB5" s="1" t="s">
        <v>34</v>
      </c>
      <c r="AC5" s="92" t="s">
        <v>27</v>
      </c>
      <c r="AD5" s="47"/>
    </row>
    <row r="6" spans="1:32" ht="15.75" x14ac:dyDescent="0.25">
      <c r="A6" s="29" t="s">
        <v>14</v>
      </c>
      <c r="B6" s="77">
        <v>11948</v>
      </c>
      <c r="C6" s="37">
        <v>40</v>
      </c>
      <c r="D6" s="38"/>
      <c r="E6" s="37">
        <v>1247</v>
      </c>
      <c r="F6" s="38"/>
      <c r="G6" s="37">
        <v>128</v>
      </c>
      <c r="H6" s="38"/>
      <c r="I6" s="37">
        <v>864</v>
      </c>
      <c r="J6" s="38"/>
      <c r="K6" s="37"/>
      <c r="L6" s="38"/>
      <c r="M6" s="37"/>
      <c r="N6" s="38"/>
      <c r="O6" s="37"/>
      <c r="P6" s="38"/>
      <c r="Q6" s="37"/>
      <c r="R6" s="38"/>
      <c r="S6" s="37"/>
      <c r="T6" s="38"/>
      <c r="U6" s="37"/>
      <c r="V6" s="38"/>
      <c r="W6" s="37"/>
      <c r="X6" s="38"/>
      <c r="Y6" s="37"/>
      <c r="Z6" s="38"/>
      <c r="AA6" s="97">
        <f>+C6+E6+G6+I6+K6+M6+O6+Q6+S6+U6+W6+Y6</f>
        <v>2279</v>
      </c>
      <c r="AB6" s="98">
        <f>+D6+F6+H6+J6+L6+N6+P6+R6+T6+V6+X6+Z6</f>
        <v>0</v>
      </c>
      <c r="AC6" s="62">
        <f>SUM(AA6:AB6)</f>
        <v>2279</v>
      </c>
      <c r="AD6" s="14"/>
    </row>
    <row r="7" spans="1:32" ht="15.75" x14ac:dyDescent="0.25">
      <c r="A7" s="30" t="s">
        <v>16</v>
      </c>
      <c r="B7" s="71">
        <v>3414</v>
      </c>
      <c r="C7" s="39"/>
      <c r="D7" s="40"/>
      <c r="E7" s="39">
        <v>2</v>
      </c>
      <c r="F7" s="40"/>
      <c r="G7" s="39"/>
      <c r="H7" s="40"/>
      <c r="I7" s="39">
        <v>1</v>
      </c>
      <c r="J7" s="40"/>
      <c r="K7" s="39"/>
      <c r="L7" s="40"/>
      <c r="M7" s="39"/>
      <c r="N7" s="40"/>
      <c r="O7" s="39"/>
      <c r="P7" s="40"/>
      <c r="Q7" s="39"/>
      <c r="R7" s="40"/>
      <c r="S7" s="39"/>
      <c r="T7" s="40"/>
      <c r="U7" s="39"/>
      <c r="V7" s="40"/>
      <c r="W7" s="39"/>
      <c r="X7" s="40"/>
      <c r="Y7" s="39"/>
      <c r="Z7" s="40"/>
      <c r="AA7" s="27">
        <f t="shared" ref="AA7:AA17" si="0">+C7+E7+G7+I7+K7+M7+O7+Q7+S7+U7+W7+Y7</f>
        <v>3</v>
      </c>
      <c r="AB7" s="22">
        <f t="shared" ref="AB7:AB17" si="1">+D7+F7+H7+J7+L7+N7+P7+R7+T7+V7+X7+Z7</f>
        <v>0</v>
      </c>
      <c r="AC7" s="56">
        <f>SUM(AA7:AB7)</f>
        <v>3</v>
      </c>
      <c r="AD7" s="14"/>
    </row>
    <row r="8" spans="1:32" ht="15.75" x14ac:dyDescent="0.25">
      <c r="A8" s="31" t="s">
        <v>18</v>
      </c>
      <c r="B8" s="76">
        <v>5470</v>
      </c>
      <c r="C8" s="39">
        <v>15</v>
      </c>
      <c r="D8" s="40">
        <v>7</v>
      </c>
      <c r="E8" s="39">
        <v>39</v>
      </c>
      <c r="F8" s="40">
        <v>1</v>
      </c>
      <c r="G8" s="39">
        <v>71</v>
      </c>
      <c r="H8" s="40">
        <v>5</v>
      </c>
      <c r="I8" s="39">
        <v>45</v>
      </c>
      <c r="J8" s="40">
        <v>5</v>
      </c>
      <c r="K8" s="39"/>
      <c r="L8" s="40"/>
      <c r="M8" s="39"/>
      <c r="N8" s="40"/>
      <c r="O8" s="39"/>
      <c r="P8" s="40"/>
      <c r="Q8" s="39"/>
      <c r="R8" s="40"/>
      <c r="S8" s="39"/>
      <c r="T8" s="40"/>
      <c r="U8" s="39"/>
      <c r="V8" s="40"/>
      <c r="W8" s="39"/>
      <c r="X8" s="40"/>
      <c r="Y8" s="39"/>
      <c r="Z8" s="40"/>
      <c r="AA8" s="27">
        <f t="shared" si="0"/>
        <v>170</v>
      </c>
      <c r="AB8" s="22">
        <f t="shared" si="1"/>
        <v>18</v>
      </c>
      <c r="AC8" s="56">
        <f t="shared" ref="AC8:AC17" si="2">SUM(AA8:AB8)</f>
        <v>188</v>
      </c>
      <c r="AD8" s="14"/>
    </row>
    <row r="9" spans="1:32" ht="15.75" x14ac:dyDescent="0.25">
      <c r="A9" s="30" t="s">
        <v>20</v>
      </c>
      <c r="B9" s="70">
        <v>1462</v>
      </c>
      <c r="C9" s="74"/>
      <c r="D9" s="75"/>
      <c r="E9" s="39"/>
      <c r="F9" s="40"/>
      <c r="G9" s="39"/>
      <c r="H9" s="40"/>
      <c r="I9" s="39"/>
      <c r="J9" s="40"/>
      <c r="K9" s="39"/>
      <c r="L9" s="40"/>
      <c r="M9" s="39"/>
      <c r="N9" s="40"/>
      <c r="O9" s="39"/>
      <c r="P9" s="40"/>
      <c r="Q9" s="39"/>
      <c r="R9" s="40"/>
      <c r="S9" s="39"/>
      <c r="T9" s="40"/>
      <c r="U9" s="39"/>
      <c r="V9" s="40"/>
      <c r="W9" s="39"/>
      <c r="X9" s="40"/>
      <c r="Y9" s="39"/>
      <c r="Z9" s="40"/>
      <c r="AA9" s="27">
        <f t="shared" si="0"/>
        <v>0</v>
      </c>
      <c r="AB9" s="22">
        <f t="shared" si="1"/>
        <v>0</v>
      </c>
      <c r="AC9" s="56">
        <f t="shared" si="2"/>
        <v>0</v>
      </c>
      <c r="AD9" s="14"/>
    </row>
    <row r="10" spans="1:32" ht="15.75" x14ac:dyDescent="0.25">
      <c r="A10" s="30" t="s">
        <v>22</v>
      </c>
      <c r="B10" s="71">
        <v>7187</v>
      </c>
      <c r="C10" s="41">
        <v>47</v>
      </c>
      <c r="D10" s="42">
        <v>4</v>
      </c>
      <c r="E10" s="41">
        <v>73</v>
      </c>
      <c r="F10" s="42"/>
      <c r="G10" s="41">
        <v>47</v>
      </c>
      <c r="H10" s="42"/>
      <c r="I10" s="41">
        <v>50</v>
      </c>
      <c r="J10" s="42">
        <v>1</v>
      </c>
      <c r="K10" s="41"/>
      <c r="L10" s="42"/>
      <c r="M10" s="41"/>
      <c r="N10" s="42"/>
      <c r="O10" s="41"/>
      <c r="P10" s="42"/>
      <c r="Q10" s="41"/>
      <c r="R10" s="42"/>
      <c r="S10" s="41"/>
      <c r="T10" s="42"/>
      <c r="U10" s="41"/>
      <c r="V10" s="42"/>
      <c r="W10" s="41"/>
      <c r="X10" s="42"/>
      <c r="Y10" s="41"/>
      <c r="Z10" s="42"/>
      <c r="AA10" s="27">
        <f t="shared" si="0"/>
        <v>217</v>
      </c>
      <c r="AB10" s="22">
        <f t="shared" si="1"/>
        <v>5</v>
      </c>
      <c r="AC10" s="56">
        <f t="shared" si="2"/>
        <v>222</v>
      </c>
      <c r="AD10" s="14"/>
    </row>
    <row r="11" spans="1:32" ht="15.75" x14ac:dyDescent="0.25">
      <c r="A11" s="30" t="s">
        <v>24</v>
      </c>
      <c r="B11" s="71">
        <v>4132</v>
      </c>
      <c r="C11" s="41">
        <v>3</v>
      </c>
      <c r="D11" s="42">
        <v>1</v>
      </c>
      <c r="E11" s="41"/>
      <c r="F11" s="42"/>
      <c r="G11" s="41">
        <v>1</v>
      </c>
      <c r="H11" s="42"/>
      <c r="I11" s="41">
        <v>4</v>
      </c>
      <c r="J11" s="42">
        <v>5</v>
      </c>
      <c r="K11" s="41"/>
      <c r="L11" s="42"/>
      <c r="M11" s="41"/>
      <c r="N11" s="42"/>
      <c r="O11" s="41"/>
      <c r="P11" s="42"/>
      <c r="Q11" s="41"/>
      <c r="R11" s="42"/>
      <c r="S11" s="41"/>
      <c r="T11" s="42"/>
      <c r="U11" s="41"/>
      <c r="V11" s="42"/>
      <c r="W11" s="41"/>
      <c r="X11" s="42"/>
      <c r="Y11" s="41"/>
      <c r="Z11" s="42"/>
      <c r="AA11" s="27">
        <f t="shared" si="0"/>
        <v>8</v>
      </c>
      <c r="AB11" s="22">
        <f t="shared" si="1"/>
        <v>6</v>
      </c>
      <c r="AC11" s="56">
        <f t="shared" si="2"/>
        <v>14</v>
      </c>
      <c r="AD11" s="14"/>
      <c r="AE11" s="50"/>
      <c r="AF11" s="17"/>
    </row>
    <row r="12" spans="1:32" ht="15.75" x14ac:dyDescent="0.25">
      <c r="A12" s="30" t="s">
        <v>26</v>
      </c>
      <c r="B12" s="71">
        <v>2495</v>
      </c>
      <c r="C12" s="41"/>
      <c r="D12" s="42"/>
      <c r="E12" s="41"/>
      <c r="F12" s="42"/>
      <c r="G12" s="41">
        <v>5</v>
      </c>
      <c r="H12" s="42"/>
      <c r="I12" s="41"/>
      <c r="J12" s="42"/>
      <c r="K12" s="41"/>
      <c r="L12" s="42"/>
      <c r="M12" s="41"/>
      <c r="N12" s="42"/>
      <c r="O12" s="41"/>
      <c r="P12" s="42"/>
      <c r="Q12" s="41"/>
      <c r="R12" s="42"/>
      <c r="S12" s="41"/>
      <c r="T12" s="42"/>
      <c r="U12" s="41"/>
      <c r="V12" s="42"/>
      <c r="W12" s="41"/>
      <c r="X12" s="42"/>
      <c r="Y12" s="41"/>
      <c r="Z12" s="42"/>
      <c r="AA12" s="27">
        <f t="shared" si="0"/>
        <v>5</v>
      </c>
      <c r="AB12" s="22">
        <f t="shared" si="1"/>
        <v>0</v>
      </c>
      <c r="AC12" s="56">
        <f t="shared" si="2"/>
        <v>5</v>
      </c>
      <c r="AD12" s="49"/>
      <c r="AE12" s="49"/>
      <c r="AF12" s="105"/>
    </row>
    <row r="13" spans="1:32" ht="15.75" x14ac:dyDescent="0.25">
      <c r="A13" s="30" t="s">
        <v>28</v>
      </c>
      <c r="B13" s="71">
        <v>1170</v>
      </c>
      <c r="C13" s="41"/>
      <c r="D13" s="42"/>
      <c r="E13" s="41">
        <v>1</v>
      </c>
      <c r="F13" s="42"/>
      <c r="G13" s="41"/>
      <c r="H13" s="42"/>
      <c r="I13" s="41">
        <v>6</v>
      </c>
      <c r="J13" s="42"/>
      <c r="K13" s="41"/>
      <c r="L13" s="42"/>
      <c r="M13" s="41"/>
      <c r="N13" s="42"/>
      <c r="O13" s="41"/>
      <c r="P13" s="42"/>
      <c r="Q13" s="41"/>
      <c r="R13" s="42"/>
      <c r="S13" s="41"/>
      <c r="T13" s="42"/>
      <c r="U13" s="41"/>
      <c r="V13" s="42"/>
      <c r="W13" s="41"/>
      <c r="X13" s="42"/>
      <c r="Y13" s="41"/>
      <c r="Z13" s="42"/>
      <c r="AA13" s="27">
        <f t="shared" si="0"/>
        <v>7</v>
      </c>
      <c r="AB13" s="22">
        <f t="shared" si="1"/>
        <v>0</v>
      </c>
      <c r="AC13" s="56">
        <f t="shared" si="2"/>
        <v>7</v>
      </c>
      <c r="AD13" s="48"/>
      <c r="AE13" s="49"/>
      <c r="AF13" s="105"/>
    </row>
    <row r="14" spans="1:32" ht="15.75" x14ac:dyDescent="0.25">
      <c r="A14" s="30" t="s">
        <v>30</v>
      </c>
      <c r="B14" s="72">
        <v>6832</v>
      </c>
      <c r="C14" s="43">
        <v>39</v>
      </c>
      <c r="D14" s="44">
        <v>23</v>
      </c>
      <c r="E14" s="43">
        <v>28</v>
      </c>
      <c r="F14" s="44">
        <v>12</v>
      </c>
      <c r="G14" s="43">
        <v>21</v>
      </c>
      <c r="H14" s="44">
        <v>18</v>
      </c>
      <c r="I14" s="43">
        <v>52</v>
      </c>
      <c r="J14" s="44">
        <v>20</v>
      </c>
      <c r="K14" s="43"/>
      <c r="L14" s="44"/>
      <c r="M14" s="43"/>
      <c r="N14" s="44"/>
      <c r="O14" s="43"/>
      <c r="P14" s="44"/>
      <c r="Q14" s="43"/>
      <c r="R14" s="44"/>
      <c r="S14" s="43"/>
      <c r="T14" s="44"/>
      <c r="U14" s="43"/>
      <c r="V14" s="44"/>
      <c r="W14" s="43"/>
      <c r="X14" s="44"/>
      <c r="Y14" s="43"/>
      <c r="Z14" s="44"/>
      <c r="AA14" s="27">
        <f t="shared" si="0"/>
        <v>140</v>
      </c>
      <c r="AB14" s="22">
        <f t="shared" si="1"/>
        <v>73</v>
      </c>
      <c r="AC14" s="56">
        <f t="shared" si="2"/>
        <v>213</v>
      </c>
      <c r="AD14" s="48"/>
      <c r="AE14" s="49"/>
      <c r="AF14" s="105"/>
    </row>
    <row r="15" spans="1:32" ht="15.75" x14ac:dyDescent="0.25">
      <c r="A15" s="30" t="s">
        <v>31</v>
      </c>
      <c r="B15" s="73">
        <v>185</v>
      </c>
      <c r="C15" s="39"/>
      <c r="D15" s="40"/>
      <c r="E15" s="39"/>
      <c r="F15" s="40"/>
      <c r="G15" s="39"/>
      <c r="H15" s="40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9"/>
      <c r="V15" s="40"/>
      <c r="W15" s="39"/>
      <c r="X15" s="40"/>
      <c r="Y15" s="39"/>
      <c r="Z15" s="40"/>
      <c r="AA15" s="27">
        <f t="shared" si="0"/>
        <v>0</v>
      </c>
      <c r="AB15" s="22">
        <f t="shared" si="1"/>
        <v>0</v>
      </c>
      <c r="AC15" s="56">
        <f t="shared" si="2"/>
        <v>0</v>
      </c>
      <c r="AD15" s="48"/>
      <c r="AE15" s="49"/>
      <c r="AF15" s="105"/>
    </row>
    <row r="16" spans="1:32" ht="15.75" x14ac:dyDescent="0.25">
      <c r="A16" s="30" t="s">
        <v>32</v>
      </c>
      <c r="B16" s="73">
        <v>554</v>
      </c>
      <c r="C16" s="39"/>
      <c r="D16" s="40"/>
      <c r="E16" s="39"/>
      <c r="F16" s="40"/>
      <c r="G16" s="39"/>
      <c r="H16" s="40"/>
      <c r="I16" s="39"/>
      <c r="J16" s="40"/>
      <c r="K16" s="39"/>
      <c r="L16" s="40"/>
      <c r="M16" s="39"/>
      <c r="N16" s="40"/>
      <c r="O16" s="39"/>
      <c r="P16" s="40"/>
      <c r="Q16" s="39"/>
      <c r="R16" s="40"/>
      <c r="S16" s="39"/>
      <c r="T16" s="40"/>
      <c r="U16" s="39"/>
      <c r="V16" s="40"/>
      <c r="W16" s="39"/>
      <c r="X16" s="40"/>
      <c r="Y16" s="39"/>
      <c r="Z16" s="40"/>
      <c r="AA16" s="27">
        <f t="shared" si="0"/>
        <v>0</v>
      </c>
      <c r="AB16" s="22">
        <f t="shared" si="1"/>
        <v>0</v>
      </c>
      <c r="AC16" s="56">
        <f t="shared" si="2"/>
        <v>0</v>
      </c>
      <c r="AD16" s="17"/>
      <c r="AE16" s="49"/>
      <c r="AF16" s="105"/>
    </row>
    <row r="17" spans="1:32" ht="16.5" thickBot="1" x14ac:dyDescent="0.3">
      <c r="A17" s="32" t="s">
        <v>33</v>
      </c>
      <c r="B17" s="73">
        <v>369</v>
      </c>
      <c r="C17" s="45"/>
      <c r="D17" s="46"/>
      <c r="E17" s="45"/>
      <c r="F17" s="46"/>
      <c r="G17" s="45"/>
      <c r="H17" s="46"/>
      <c r="I17" s="45"/>
      <c r="J17" s="46"/>
      <c r="K17" s="45"/>
      <c r="L17" s="46"/>
      <c r="M17" s="45"/>
      <c r="N17" s="46"/>
      <c r="O17" s="45"/>
      <c r="P17" s="46"/>
      <c r="Q17" s="45"/>
      <c r="R17" s="46"/>
      <c r="S17" s="45"/>
      <c r="T17" s="46"/>
      <c r="U17" s="45"/>
      <c r="V17" s="46"/>
      <c r="W17" s="45"/>
      <c r="X17" s="46"/>
      <c r="Y17" s="45"/>
      <c r="Z17" s="46"/>
      <c r="AA17" s="99">
        <f t="shared" si="0"/>
        <v>0</v>
      </c>
      <c r="AB17" s="100">
        <f t="shared" si="1"/>
        <v>0</v>
      </c>
      <c r="AC17" s="56">
        <f t="shared" si="2"/>
        <v>0</v>
      </c>
      <c r="AD17" s="50"/>
      <c r="AE17" s="49"/>
      <c r="AF17" s="105"/>
    </row>
    <row r="18" spans="1:32" ht="19.5" customHeight="1" thickBot="1" x14ac:dyDescent="0.3">
      <c r="A18" s="33" t="s">
        <v>27</v>
      </c>
      <c r="B18" s="88">
        <f>SUM(B6:B17)</f>
        <v>45218</v>
      </c>
      <c r="C18" s="20">
        <f t="shared" ref="C18:I18" si="3">SUM(C6:C17)</f>
        <v>144</v>
      </c>
      <c r="D18" s="28">
        <f t="shared" si="3"/>
        <v>35</v>
      </c>
      <c r="E18" s="23">
        <f t="shared" si="3"/>
        <v>1390</v>
      </c>
      <c r="F18" s="19">
        <f t="shared" si="3"/>
        <v>13</v>
      </c>
      <c r="G18" s="20">
        <f t="shared" si="3"/>
        <v>273</v>
      </c>
      <c r="H18" s="28">
        <f t="shared" si="3"/>
        <v>23</v>
      </c>
      <c r="I18" s="68">
        <f t="shared" si="3"/>
        <v>1022</v>
      </c>
      <c r="J18" s="103">
        <f t="shared" ref="J18:AC18" si="4">SUM(J6:J17)</f>
        <v>31</v>
      </c>
      <c r="K18" s="20">
        <f t="shared" si="4"/>
        <v>0</v>
      </c>
      <c r="L18" s="28">
        <f t="shared" si="4"/>
        <v>0</v>
      </c>
      <c r="M18" s="23">
        <f t="shared" si="4"/>
        <v>0</v>
      </c>
      <c r="N18" s="19">
        <f t="shared" si="4"/>
        <v>0</v>
      </c>
      <c r="O18" s="20">
        <f t="shared" si="4"/>
        <v>0</v>
      </c>
      <c r="P18" s="28">
        <f t="shared" si="4"/>
        <v>0</v>
      </c>
      <c r="Q18" s="23">
        <f t="shared" si="4"/>
        <v>0</v>
      </c>
      <c r="R18" s="19">
        <f t="shared" si="4"/>
        <v>0</v>
      </c>
      <c r="S18" s="20">
        <f t="shared" si="4"/>
        <v>0</v>
      </c>
      <c r="T18" s="28">
        <f t="shared" si="4"/>
        <v>0</v>
      </c>
      <c r="U18" s="23">
        <f t="shared" si="4"/>
        <v>0</v>
      </c>
      <c r="V18" s="19">
        <f t="shared" si="4"/>
        <v>0</v>
      </c>
      <c r="W18" s="20">
        <f t="shared" si="4"/>
        <v>0</v>
      </c>
      <c r="X18" s="28">
        <f t="shared" si="4"/>
        <v>0</v>
      </c>
      <c r="Y18" s="23">
        <f t="shared" si="4"/>
        <v>0</v>
      </c>
      <c r="Z18" s="19">
        <f>SUM(Z6:Z17)</f>
        <v>0</v>
      </c>
      <c r="AA18" s="20">
        <f t="shared" ref="AA18:AB18" si="5">SUM(AA6:AA17)</f>
        <v>2829</v>
      </c>
      <c r="AB18" s="23">
        <f t="shared" si="5"/>
        <v>102</v>
      </c>
      <c r="AC18" s="28">
        <f t="shared" si="4"/>
        <v>2931</v>
      </c>
      <c r="AD18" s="49"/>
      <c r="AE18" s="48"/>
      <c r="AF18" s="91"/>
    </row>
    <row r="19" spans="1:32" x14ac:dyDescent="0.25">
      <c r="A19" s="52" t="s">
        <v>29</v>
      </c>
      <c r="B19" s="13"/>
      <c r="C19" s="106">
        <f>+C18+D18</f>
        <v>179</v>
      </c>
      <c r="D19" s="106"/>
      <c r="E19" s="106">
        <f>+E18+F18</f>
        <v>1403</v>
      </c>
      <c r="F19" s="106"/>
      <c r="G19" s="106">
        <f>+G18+H18</f>
        <v>296</v>
      </c>
      <c r="H19" s="106"/>
      <c r="I19" s="106">
        <f>+I18+J18</f>
        <v>1053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7"/>
      <c r="AB19" s="17"/>
      <c r="AC19" s="17"/>
      <c r="AD19" s="49"/>
      <c r="AE19" s="48"/>
      <c r="AF19" s="91"/>
    </row>
    <row r="20" spans="1:32" x14ac:dyDescent="0.25">
      <c r="A20" s="90" t="s">
        <v>52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48"/>
      <c r="AE20" s="17"/>
      <c r="AF20" s="17"/>
    </row>
    <row r="21" spans="1:32" x14ac:dyDescent="0.25">
      <c r="A21" s="69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48"/>
      <c r="AE21" s="50"/>
      <c r="AF21" s="17"/>
    </row>
    <row r="22" spans="1:32" ht="21" x14ac:dyDescent="0.35">
      <c r="A22" s="112" t="s">
        <v>54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7"/>
      <c r="AE22" s="49"/>
      <c r="AF22" s="105"/>
    </row>
    <row r="23" spans="1:32" ht="16.5" thickBot="1" x14ac:dyDescent="0.3">
      <c r="A23" s="13"/>
      <c r="B23" s="13"/>
      <c r="C23" s="13"/>
      <c r="D23" s="13"/>
      <c r="E23" s="13"/>
      <c r="F23" s="13"/>
      <c r="G23" s="111"/>
      <c r="H23" s="111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E23" s="49"/>
      <c r="AF23" s="105"/>
    </row>
    <row r="24" spans="1:32" ht="25.5" customHeight="1" thickBot="1" x14ac:dyDescent="0.3">
      <c r="A24" s="123" t="s">
        <v>13</v>
      </c>
      <c r="B24" s="123" t="s">
        <v>40</v>
      </c>
      <c r="C24" s="109" t="s">
        <v>1</v>
      </c>
      <c r="D24" s="110"/>
      <c r="E24" s="107" t="s">
        <v>2</v>
      </c>
      <c r="F24" s="108"/>
      <c r="G24" s="109" t="s">
        <v>3</v>
      </c>
      <c r="H24" s="108"/>
      <c r="I24" s="118" t="s">
        <v>4</v>
      </c>
      <c r="J24" s="119"/>
      <c r="K24" s="107" t="s">
        <v>5</v>
      </c>
      <c r="L24" s="110"/>
      <c r="M24" s="107" t="s">
        <v>6</v>
      </c>
      <c r="N24" s="110"/>
      <c r="O24" s="116" t="s">
        <v>7</v>
      </c>
      <c r="P24" s="117"/>
      <c r="Q24" s="116" t="s">
        <v>8</v>
      </c>
      <c r="R24" s="117"/>
      <c r="S24" s="116" t="s">
        <v>9</v>
      </c>
      <c r="T24" s="117"/>
      <c r="U24" s="107" t="s">
        <v>10</v>
      </c>
      <c r="V24" s="110"/>
      <c r="W24" s="107" t="s">
        <v>11</v>
      </c>
      <c r="X24" s="110"/>
      <c r="Y24" s="107" t="s">
        <v>12</v>
      </c>
      <c r="Z24" s="108"/>
      <c r="AA24" s="113" t="s">
        <v>45</v>
      </c>
      <c r="AB24" s="114"/>
      <c r="AC24" s="115"/>
      <c r="AE24" s="49"/>
      <c r="AF24" s="105"/>
    </row>
    <row r="25" spans="1:32" ht="16.5" thickBot="1" x14ac:dyDescent="0.3">
      <c r="A25" s="124"/>
      <c r="B25" s="124"/>
      <c r="C25" s="21" t="s">
        <v>35</v>
      </c>
      <c r="D25" s="25" t="s">
        <v>34</v>
      </c>
      <c r="E25" s="21" t="s">
        <v>35</v>
      </c>
      <c r="F25" s="26" t="s">
        <v>34</v>
      </c>
      <c r="G25" s="24" t="s">
        <v>35</v>
      </c>
      <c r="H25" s="25" t="s">
        <v>34</v>
      </c>
      <c r="I25" s="104" t="s">
        <v>35</v>
      </c>
      <c r="J25" s="102" t="s">
        <v>34</v>
      </c>
      <c r="K25" s="24" t="s">
        <v>35</v>
      </c>
      <c r="L25" s="25" t="s">
        <v>34</v>
      </c>
      <c r="M25" s="21" t="s">
        <v>35</v>
      </c>
      <c r="N25" s="26" t="s">
        <v>34</v>
      </c>
      <c r="O25" s="24" t="s">
        <v>35</v>
      </c>
      <c r="P25" s="25" t="s">
        <v>34</v>
      </c>
      <c r="Q25" s="21" t="s">
        <v>35</v>
      </c>
      <c r="R25" s="26" t="s">
        <v>34</v>
      </c>
      <c r="S25" s="24" t="s">
        <v>35</v>
      </c>
      <c r="T25" s="25" t="s">
        <v>34</v>
      </c>
      <c r="U25" s="21" t="s">
        <v>35</v>
      </c>
      <c r="V25" s="26" t="s">
        <v>34</v>
      </c>
      <c r="W25" s="24" t="s">
        <v>35</v>
      </c>
      <c r="X25" s="25" t="s">
        <v>34</v>
      </c>
      <c r="Y25" s="21" t="s">
        <v>35</v>
      </c>
      <c r="Z25" s="89" t="s">
        <v>34</v>
      </c>
      <c r="AA25" s="93" t="s">
        <v>35</v>
      </c>
      <c r="AB25" s="94" t="s">
        <v>34</v>
      </c>
      <c r="AC25" s="95" t="s">
        <v>27</v>
      </c>
      <c r="AE25" s="49"/>
      <c r="AF25" s="105"/>
    </row>
    <row r="26" spans="1:32" ht="15.75" x14ac:dyDescent="0.25">
      <c r="A26" s="78" t="s">
        <v>15</v>
      </c>
      <c r="B26" s="87">
        <v>15362</v>
      </c>
      <c r="C26" s="79">
        <f>+C6+C7</f>
        <v>40</v>
      </c>
      <c r="D26" s="5">
        <f t="shared" ref="D26:Z26" si="6">+D6+D7</f>
        <v>0</v>
      </c>
      <c r="E26" s="5">
        <f t="shared" si="6"/>
        <v>1249</v>
      </c>
      <c r="F26" s="5">
        <f t="shared" si="6"/>
        <v>0</v>
      </c>
      <c r="G26" s="5">
        <f t="shared" si="6"/>
        <v>128</v>
      </c>
      <c r="H26" s="5">
        <f t="shared" si="6"/>
        <v>0</v>
      </c>
      <c r="I26" s="5">
        <f t="shared" si="6"/>
        <v>865</v>
      </c>
      <c r="J26" s="5">
        <f t="shared" si="6"/>
        <v>0</v>
      </c>
      <c r="K26" s="5">
        <f t="shared" si="6"/>
        <v>0</v>
      </c>
      <c r="L26" s="5">
        <f t="shared" si="6"/>
        <v>0</v>
      </c>
      <c r="M26" s="5">
        <f t="shared" si="6"/>
        <v>0</v>
      </c>
      <c r="N26" s="5">
        <f t="shared" si="6"/>
        <v>0</v>
      </c>
      <c r="O26" s="5">
        <f t="shared" si="6"/>
        <v>0</v>
      </c>
      <c r="P26" s="5">
        <f t="shared" si="6"/>
        <v>0</v>
      </c>
      <c r="Q26" s="5">
        <f t="shared" si="6"/>
        <v>0</v>
      </c>
      <c r="R26" s="5">
        <f t="shared" ref="R26" si="7">+R6+R7</f>
        <v>0</v>
      </c>
      <c r="S26" s="5">
        <f t="shared" si="6"/>
        <v>0</v>
      </c>
      <c r="T26" s="5">
        <f t="shared" si="6"/>
        <v>0</v>
      </c>
      <c r="U26" s="5">
        <f t="shared" si="6"/>
        <v>0</v>
      </c>
      <c r="V26" s="5">
        <f t="shared" si="6"/>
        <v>0</v>
      </c>
      <c r="W26" s="5">
        <f t="shared" si="6"/>
        <v>0</v>
      </c>
      <c r="X26" s="5">
        <f t="shared" si="6"/>
        <v>0</v>
      </c>
      <c r="Y26" s="5">
        <f t="shared" si="6"/>
        <v>0</v>
      </c>
      <c r="Z26" s="5">
        <f t="shared" si="6"/>
        <v>0</v>
      </c>
      <c r="AA26" s="53">
        <f t="shared" ref="AA26:AA31" si="8">+C26+E26+G26+I26+K26+M26+O26+Q26+S26+U26+W26+Y26</f>
        <v>2282</v>
      </c>
      <c r="AB26" s="54">
        <f t="shared" ref="AB26:AB31" si="9">+D26+F26+H26+J26+L26+N26+P26+R26+T26+V26+X26+Z26</f>
        <v>0</v>
      </c>
      <c r="AC26" s="55">
        <f t="shared" ref="AC26:AC31" si="10">SUM(C26:Z26)</f>
        <v>2282</v>
      </c>
      <c r="AE26" s="48"/>
      <c r="AF26" s="91"/>
    </row>
    <row r="27" spans="1:32" ht="15.75" x14ac:dyDescent="0.25">
      <c r="A27" s="80" t="s">
        <v>17</v>
      </c>
      <c r="B27" s="84">
        <v>7940</v>
      </c>
      <c r="C27" s="82">
        <f>+C14+C15+-C16+C17</f>
        <v>39</v>
      </c>
      <c r="D27" s="7">
        <f t="shared" ref="D27:Z27" si="11">+D14+D15+-D16+D17</f>
        <v>23</v>
      </c>
      <c r="E27" s="7">
        <f t="shared" si="11"/>
        <v>28</v>
      </c>
      <c r="F27" s="7">
        <f t="shared" si="11"/>
        <v>12</v>
      </c>
      <c r="G27" s="7">
        <f t="shared" si="11"/>
        <v>21</v>
      </c>
      <c r="H27" s="7">
        <f t="shared" si="11"/>
        <v>18</v>
      </c>
      <c r="I27" s="7">
        <f t="shared" si="11"/>
        <v>52</v>
      </c>
      <c r="J27" s="7">
        <f t="shared" si="11"/>
        <v>20</v>
      </c>
      <c r="K27" s="7">
        <f t="shared" si="11"/>
        <v>0</v>
      </c>
      <c r="L27" s="7">
        <f t="shared" si="11"/>
        <v>0</v>
      </c>
      <c r="M27" s="7">
        <f t="shared" si="11"/>
        <v>0</v>
      </c>
      <c r="N27" s="7">
        <f t="shared" si="11"/>
        <v>0</v>
      </c>
      <c r="O27" s="7">
        <f t="shared" si="11"/>
        <v>0</v>
      </c>
      <c r="P27" s="7">
        <f t="shared" si="11"/>
        <v>0</v>
      </c>
      <c r="Q27" s="7">
        <f t="shared" si="11"/>
        <v>0</v>
      </c>
      <c r="R27" s="66">
        <f>+R14+R15+R16+R17</f>
        <v>0</v>
      </c>
      <c r="S27" s="7">
        <f t="shared" si="11"/>
        <v>0</v>
      </c>
      <c r="T27" s="7">
        <f t="shared" si="11"/>
        <v>0</v>
      </c>
      <c r="U27" s="7">
        <f t="shared" si="11"/>
        <v>0</v>
      </c>
      <c r="V27" s="7">
        <f t="shared" si="11"/>
        <v>0</v>
      </c>
      <c r="W27" s="7">
        <f t="shared" si="11"/>
        <v>0</v>
      </c>
      <c r="X27" s="7">
        <f t="shared" si="11"/>
        <v>0</v>
      </c>
      <c r="Y27" s="7">
        <f t="shared" si="11"/>
        <v>0</v>
      </c>
      <c r="Z27" s="7">
        <f t="shared" si="11"/>
        <v>0</v>
      </c>
      <c r="AA27" s="27">
        <f t="shared" si="8"/>
        <v>140</v>
      </c>
      <c r="AB27" s="22">
        <f t="shared" si="9"/>
        <v>73</v>
      </c>
      <c r="AC27" s="56">
        <f t="shared" si="10"/>
        <v>213</v>
      </c>
    </row>
    <row r="28" spans="1:32" ht="15.75" x14ac:dyDescent="0.25">
      <c r="A28" s="80" t="s">
        <v>19</v>
      </c>
      <c r="B28" s="84">
        <v>7797</v>
      </c>
      <c r="C28" s="82">
        <f t="shared" ref="C28:Z28" si="12">+C11+C12+C13</f>
        <v>3</v>
      </c>
      <c r="D28" s="7">
        <f t="shared" si="12"/>
        <v>1</v>
      </c>
      <c r="E28" s="7">
        <f t="shared" si="12"/>
        <v>1</v>
      </c>
      <c r="F28" s="7">
        <f t="shared" si="12"/>
        <v>0</v>
      </c>
      <c r="G28" s="7">
        <f t="shared" si="12"/>
        <v>6</v>
      </c>
      <c r="H28" s="7">
        <f t="shared" si="12"/>
        <v>0</v>
      </c>
      <c r="I28" s="7">
        <f t="shared" si="12"/>
        <v>10</v>
      </c>
      <c r="J28" s="7">
        <f t="shared" si="12"/>
        <v>5</v>
      </c>
      <c r="K28" s="7">
        <f t="shared" si="12"/>
        <v>0</v>
      </c>
      <c r="L28" s="7">
        <f t="shared" si="12"/>
        <v>0</v>
      </c>
      <c r="M28" s="7">
        <f t="shared" si="12"/>
        <v>0</v>
      </c>
      <c r="N28" s="7">
        <f t="shared" si="12"/>
        <v>0</v>
      </c>
      <c r="O28" s="7">
        <f t="shared" si="12"/>
        <v>0</v>
      </c>
      <c r="P28" s="7">
        <f t="shared" si="12"/>
        <v>0</v>
      </c>
      <c r="Q28" s="7">
        <f t="shared" si="12"/>
        <v>0</v>
      </c>
      <c r="R28" s="7">
        <f t="shared" si="12"/>
        <v>0</v>
      </c>
      <c r="S28" s="7">
        <f t="shared" si="12"/>
        <v>0</v>
      </c>
      <c r="T28" s="7">
        <f t="shared" si="12"/>
        <v>0</v>
      </c>
      <c r="U28" s="7">
        <f t="shared" si="12"/>
        <v>0</v>
      </c>
      <c r="V28" s="7">
        <f t="shared" si="12"/>
        <v>0</v>
      </c>
      <c r="W28" s="7">
        <f t="shared" si="12"/>
        <v>0</v>
      </c>
      <c r="X28" s="7">
        <f t="shared" si="12"/>
        <v>0</v>
      </c>
      <c r="Y28" s="7">
        <f t="shared" si="12"/>
        <v>0</v>
      </c>
      <c r="Z28" s="7">
        <f t="shared" si="12"/>
        <v>0</v>
      </c>
      <c r="AA28" s="27">
        <f t="shared" si="8"/>
        <v>20</v>
      </c>
      <c r="AB28" s="22">
        <f t="shared" si="9"/>
        <v>6</v>
      </c>
      <c r="AC28" s="56">
        <f t="shared" si="10"/>
        <v>26</v>
      </c>
    </row>
    <row r="29" spans="1:32" ht="15.75" x14ac:dyDescent="0.25">
      <c r="A29" s="80" t="s">
        <v>21</v>
      </c>
      <c r="B29" s="84">
        <v>5470</v>
      </c>
      <c r="C29" s="82">
        <f t="shared" ref="C29:Z29" si="13">+C8</f>
        <v>15</v>
      </c>
      <c r="D29" s="7">
        <f t="shared" si="13"/>
        <v>7</v>
      </c>
      <c r="E29" s="7">
        <f t="shared" si="13"/>
        <v>39</v>
      </c>
      <c r="F29" s="7">
        <f t="shared" si="13"/>
        <v>1</v>
      </c>
      <c r="G29" s="7">
        <f t="shared" si="13"/>
        <v>71</v>
      </c>
      <c r="H29" s="7">
        <f t="shared" si="13"/>
        <v>5</v>
      </c>
      <c r="I29" s="7">
        <f t="shared" si="13"/>
        <v>45</v>
      </c>
      <c r="J29" s="7">
        <f t="shared" si="13"/>
        <v>5</v>
      </c>
      <c r="K29" s="7">
        <f t="shared" si="13"/>
        <v>0</v>
      </c>
      <c r="L29" s="7">
        <f t="shared" si="13"/>
        <v>0</v>
      </c>
      <c r="M29" s="7">
        <f t="shared" si="13"/>
        <v>0</v>
      </c>
      <c r="N29" s="7">
        <f t="shared" si="13"/>
        <v>0</v>
      </c>
      <c r="O29" s="7">
        <f t="shared" si="13"/>
        <v>0</v>
      </c>
      <c r="P29" s="7">
        <f t="shared" si="13"/>
        <v>0</v>
      </c>
      <c r="Q29" s="7">
        <f t="shared" si="13"/>
        <v>0</v>
      </c>
      <c r="R29" s="7">
        <f t="shared" si="13"/>
        <v>0</v>
      </c>
      <c r="S29" s="7">
        <f t="shared" si="13"/>
        <v>0</v>
      </c>
      <c r="T29" s="7">
        <f t="shared" si="13"/>
        <v>0</v>
      </c>
      <c r="U29" s="7">
        <f t="shared" si="13"/>
        <v>0</v>
      </c>
      <c r="V29" s="7">
        <f t="shared" si="13"/>
        <v>0</v>
      </c>
      <c r="W29" s="7">
        <f t="shared" si="13"/>
        <v>0</v>
      </c>
      <c r="X29" s="7">
        <f t="shared" si="13"/>
        <v>0</v>
      </c>
      <c r="Y29" s="7">
        <f t="shared" si="13"/>
        <v>0</v>
      </c>
      <c r="Z29" s="7">
        <f t="shared" si="13"/>
        <v>0</v>
      </c>
      <c r="AA29" s="27">
        <f t="shared" si="8"/>
        <v>170</v>
      </c>
      <c r="AB29" s="22">
        <f t="shared" si="9"/>
        <v>18</v>
      </c>
      <c r="AC29" s="56">
        <f t="shared" si="10"/>
        <v>188</v>
      </c>
    </row>
    <row r="30" spans="1:32" ht="15.75" x14ac:dyDescent="0.25">
      <c r="A30" s="80" t="s">
        <v>23</v>
      </c>
      <c r="B30" s="84">
        <v>1462</v>
      </c>
      <c r="C30" s="82">
        <f t="shared" ref="C30:Z30" si="14">+C9</f>
        <v>0</v>
      </c>
      <c r="D30" s="7">
        <f t="shared" si="14"/>
        <v>0</v>
      </c>
      <c r="E30" s="7">
        <f t="shared" si="14"/>
        <v>0</v>
      </c>
      <c r="F30" s="7">
        <f t="shared" si="14"/>
        <v>0</v>
      </c>
      <c r="G30" s="7">
        <f t="shared" si="14"/>
        <v>0</v>
      </c>
      <c r="H30" s="7">
        <f t="shared" si="14"/>
        <v>0</v>
      </c>
      <c r="I30" s="7">
        <f t="shared" si="14"/>
        <v>0</v>
      </c>
      <c r="J30" s="7">
        <f t="shared" si="14"/>
        <v>0</v>
      </c>
      <c r="K30" s="7">
        <f t="shared" si="14"/>
        <v>0</v>
      </c>
      <c r="L30" s="7">
        <f t="shared" si="14"/>
        <v>0</v>
      </c>
      <c r="M30" s="7">
        <f t="shared" si="14"/>
        <v>0</v>
      </c>
      <c r="N30" s="7">
        <f t="shared" si="14"/>
        <v>0</v>
      </c>
      <c r="O30" s="7">
        <f t="shared" si="14"/>
        <v>0</v>
      </c>
      <c r="P30" s="7">
        <f t="shared" si="14"/>
        <v>0</v>
      </c>
      <c r="Q30" s="7">
        <f t="shared" si="14"/>
        <v>0</v>
      </c>
      <c r="R30" s="7">
        <f t="shared" si="14"/>
        <v>0</v>
      </c>
      <c r="S30" s="7">
        <f t="shared" si="14"/>
        <v>0</v>
      </c>
      <c r="T30" s="7">
        <f t="shared" si="14"/>
        <v>0</v>
      </c>
      <c r="U30" s="7">
        <f t="shared" si="14"/>
        <v>0</v>
      </c>
      <c r="V30" s="7">
        <f t="shared" si="14"/>
        <v>0</v>
      </c>
      <c r="W30" s="7">
        <f t="shared" si="14"/>
        <v>0</v>
      </c>
      <c r="X30" s="7">
        <f t="shared" si="14"/>
        <v>0</v>
      </c>
      <c r="Y30" s="7">
        <f t="shared" si="14"/>
        <v>0</v>
      </c>
      <c r="Z30" s="7">
        <f t="shared" si="14"/>
        <v>0</v>
      </c>
      <c r="AA30" s="27">
        <f t="shared" si="8"/>
        <v>0</v>
      </c>
      <c r="AB30" s="22">
        <f t="shared" si="9"/>
        <v>0</v>
      </c>
      <c r="AC30" s="56">
        <f t="shared" si="10"/>
        <v>0</v>
      </c>
    </row>
    <row r="31" spans="1:32" ht="16.5" thickBot="1" x14ac:dyDescent="0.3">
      <c r="A31" s="81" t="s">
        <v>25</v>
      </c>
      <c r="B31" s="85">
        <v>7187</v>
      </c>
      <c r="C31" s="83">
        <f t="shared" ref="C31:Z31" si="15">+C10</f>
        <v>47</v>
      </c>
      <c r="D31" s="9">
        <f t="shared" si="15"/>
        <v>4</v>
      </c>
      <c r="E31" s="9">
        <f t="shared" si="15"/>
        <v>73</v>
      </c>
      <c r="F31" s="9">
        <f t="shared" si="15"/>
        <v>0</v>
      </c>
      <c r="G31" s="9">
        <f t="shared" si="15"/>
        <v>47</v>
      </c>
      <c r="H31" s="9">
        <f t="shared" si="15"/>
        <v>0</v>
      </c>
      <c r="I31" s="9">
        <f t="shared" si="15"/>
        <v>50</v>
      </c>
      <c r="J31" s="9">
        <f t="shared" si="15"/>
        <v>1</v>
      </c>
      <c r="K31" s="9">
        <f t="shared" si="15"/>
        <v>0</v>
      </c>
      <c r="L31" s="9">
        <f t="shared" si="15"/>
        <v>0</v>
      </c>
      <c r="M31" s="9">
        <f t="shared" si="15"/>
        <v>0</v>
      </c>
      <c r="N31" s="9">
        <f t="shared" si="15"/>
        <v>0</v>
      </c>
      <c r="O31" s="9">
        <f t="shared" si="15"/>
        <v>0</v>
      </c>
      <c r="P31" s="9">
        <f t="shared" si="15"/>
        <v>0</v>
      </c>
      <c r="Q31" s="9">
        <f t="shared" si="15"/>
        <v>0</v>
      </c>
      <c r="R31" s="9">
        <f t="shared" si="15"/>
        <v>0</v>
      </c>
      <c r="S31" s="9">
        <f t="shared" si="15"/>
        <v>0</v>
      </c>
      <c r="T31" s="9">
        <f t="shared" si="15"/>
        <v>0</v>
      </c>
      <c r="U31" s="9">
        <f t="shared" si="15"/>
        <v>0</v>
      </c>
      <c r="V31" s="9">
        <f t="shared" si="15"/>
        <v>0</v>
      </c>
      <c r="W31" s="9">
        <f t="shared" si="15"/>
        <v>0</v>
      </c>
      <c r="X31" s="9">
        <f t="shared" si="15"/>
        <v>0</v>
      </c>
      <c r="Y31" s="9">
        <f t="shared" si="15"/>
        <v>0</v>
      </c>
      <c r="Z31" s="9">
        <f t="shared" si="15"/>
        <v>0</v>
      </c>
      <c r="AA31" s="27">
        <f t="shared" si="8"/>
        <v>217</v>
      </c>
      <c r="AB31" s="22">
        <f t="shared" si="9"/>
        <v>5</v>
      </c>
      <c r="AC31" s="57">
        <f t="shared" si="10"/>
        <v>222</v>
      </c>
    </row>
    <row r="32" spans="1:32" ht="19.5" customHeight="1" thickBot="1" x14ac:dyDescent="0.3">
      <c r="A32" s="33" t="s">
        <v>27</v>
      </c>
      <c r="B32" s="86">
        <f t="shared" ref="B32:AC32" si="16">SUM(B26:B31)</f>
        <v>45218</v>
      </c>
      <c r="C32" s="23">
        <f t="shared" si="16"/>
        <v>144</v>
      </c>
      <c r="D32" s="11">
        <f t="shared" si="16"/>
        <v>35</v>
      </c>
      <c r="E32" s="11">
        <f t="shared" si="16"/>
        <v>1390</v>
      </c>
      <c r="F32" s="11">
        <f t="shared" si="16"/>
        <v>13</v>
      </c>
      <c r="G32" s="11">
        <f t="shared" si="16"/>
        <v>273</v>
      </c>
      <c r="H32" s="11">
        <f t="shared" si="16"/>
        <v>23</v>
      </c>
      <c r="I32" s="12">
        <f t="shared" si="16"/>
        <v>1022</v>
      </c>
      <c r="J32" s="12">
        <f t="shared" si="16"/>
        <v>31</v>
      </c>
      <c r="K32" s="11">
        <f t="shared" si="16"/>
        <v>0</v>
      </c>
      <c r="L32" s="11">
        <f t="shared" si="16"/>
        <v>0</v>
      </c>
      <c r="M32" s="11">
        <f t="shared" si="16"/>
        <v>0</v>
      </c>
      <c r="N32" s="11">
        <f t="shared" si="16"/>
        <v>0</v>
      </c>
      <c r="O32" s="11">
        <f t="shared" si="16"/>
        <v>0</v>
      </c>
      <c r="P32" s="11">
        <f t="shared" si="16"/>
        <v>0</v>
      </c>
      <c r="Q32" s="11">
        <f t="shared" si="16"/>
        <v>0</v>
      </c>
      <c r="R32" s="11">
        <f t="shared" si="16"/>
        <v>0</v>
      </c>
      <c r="S32" s="11">
        <f t="shared" si="16"/>
        <v>0</v>
      </c>
      <c r="T32" s="11">
        <f t="shared" si="16"/>
        <v>0</v>
      </c>
      <c r="U32" s="11">
        <f t="shared" si="16"/>
        <v>0</v>
      </c>
      <c r="V32" s="11">
        <f t="shared" si="16"/>
        <v>0</v>
      </c>
      <c r="W32" s="11">
        <f t="shared" si="16"/>
        <v>0</v>
      </c>
      <c r="X32" s="11">
        <f t="shared" si="16"/>
        <v>0</v>
      </c>
      <c r="Y32" s="11">
        <f t="shared" si="16"/>
        <v>0</v>
      </c>
      <c r="Z32" s="19">
        <f t="shared" si="16"/>
        <v>0</v>
      </c>
      <c r="AA32" s="20">
        <f t="shared" si="16"/>
        <v>2829</v>
      </c>
      <c r="AB32" s="11">
        <f t="shared" si="16"/>
        <v>102</v>
      </c>
      <c r="AC32" s="28">
        <f t="shared" si="16"/>
        <v>2931</v>
      </c>
    </row>
    <row r="33" spans="1:29" x14ac:dyDescent="0.25">
      <c r="A33" s="52" t="s">
        <v>53</v>
      </c>
      <c r="B33" s="13"/>
      <c r="C33" s="13"/>
      <c r="D33" s="13"/>
      <c r="E33" s="13"/>
      <c r="F33" s="13"/>
      <c r="G33" s="106"/>
      <c r="H33" s="106"/>
      <c r="I33" s="13"/>
      <c r="J33" s="13"/>
      <c r="K33" s="13"/>
      <c r="L33" s="13"/>
      <c r="M33" s="13"/>
      <c r="N33" s="13"/>
      <c r="O33" s="13"/>
      <c r="P33" s="13"/>
      <c r="Q33" s="106"/>
      <c r="R33" s="106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58"/>
      <c r="R34" s="59"/>
      <c r="S34" s="59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21" x14ac:dyDescent="0.35">
      <c r="A35" s="112" t="s">
        <v>55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thickBo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32.25" thickBot="1" x14ac:dyDescent="0.3">
      <c r="A37" s="51" t="s">
        <v>13</v>
      </c>
      <c r="B37" s="3" t="s">
        <v>46</v>
      </c>
      <c r="C37" s="1" t="s">
        <v>1</v>
      </c>
      <c r="D37" s="1" t="s">
        <v>2</v>
      </c>
      <c r="E37" s="1" t="s">
        <v>3</v>
      </c>
      <c r="F37" s="67" t="s">
        <v>4</v>
      </c>
      <c r="G37" s="1" t="s">
        <v>5</v>
      </c>
      <c r="H37" s="1" t="s">
        <v>6</v>
      </c>
      <c r="I37" s="2" t="s">
        <v>7</v>
      </c>
      <c r="J37" s="2" t="s">
        <v>8</v>
      </c>
      <c r="K37" s="2" t="s">
        <v>9</v>
      </c>
      <c r="L37" s="1" t="s">
        <v>10</v>
      </c>
      <c r="M37" s="1" t="s">
        <v>11</v>
      </c>
      <c r="N37" s="1" t="s">
        <v>12</v>
      </c>
      <c r="O37" s="92" t="s">
        <v>27</v>
      </c>
      <c r="P37" s="13"/>
      <c r="Q37" s="13"/>
      <c r="R37" s="60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x14ac:dyDescent="0.25">
      <c r="A38" s="61" t="s">
        <v>15</v>
      </c>
      <c r="B38" s="87">
        <v>15362</v>
      </c>
      <c r="C38" s="5">
        <v>58</v>
      </c>
      <c r="D38" s="4">
        <v>39</v>
      </c>
      <c r="E38" s="4">
        <v>50</v>
      </c>
      <c r="F38" s="4">
        <v>84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62">
        <f t="shared" ref="O38:O43" si="17">SUM(C38:N38)</f>
        <v>231</v>
      </c>
      <c r="P38" s="13"/>
      <c r="Q38" s="13"/>
      <c r="R38" s="58"/>
      <c r="S38" s="59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x14ac:dyDescent="0.25">
      <c r="A39" s="63" t="s">
        <v>17</v>
      </c>
      <c r="B39" s="84">
        <v>7940</v>
      </c>
      <c r="C39" s="7">
        <v>0</v>
      </c>
      <c r="D39" s="6">
        <v>2</v>
      </c>
      <c r="E39" s="6">
        <v>2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56">
        <f t="shared" si="17"/>
        <v>4</v>
      </c>
      <c r="P39" s="13"/>
      <c r="Q39" s="13"/>
      <c r="R39" s="58"/>
      <c r="S39" s="59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x14ac:dyDescent="0.25">
      <c r="A40" s="63" t="s">
        <v>19</v>
      </c>
      <c r="B40" s="84">
        <v>7797</v>
      </c>
      <c r="C40" s="7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56">
        <f t="shared" si="17"/>
        <v>0</v>
      </c>
      <c r="P40" s="13"/>
      <c r="Q40" s="13"/>
      <c r="R40" s="58"/>
      <c r="S40" s="59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x14ac:dyDescent="0.25">
      <c r="A41" s="63" t="s">
        <v>21</v>
      </c>
      <c r="B41" s="84">
        <v>5470</v>
      </c>
      <c r="C41" s="7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8">
        <v>0</v>
      </c>
      <c r="O41" s="56">
        <f t="shared" si="17"/>
        <v>0</v>
      </c>
      <c r="P41" s="13"/>
      <c r="Q41" s="13"/>
      <c r="R41" s="58"/>
      <c r="S41" s="59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x14ac:dyDescent="0.25">
      <c r="A42" s="63" t="s">
        <v>23</v>
      </c>
      <c r="B42" s="84">
        <v>1462</v>
      </c>
      <c r="C42" s="7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  <c r="K42" s="8">
        <v>0</v>
      </c>
      <c r="L42" s="8">
        <v>0</v>
      </c>
      <c r="M42" s="8">
        <v>0</v>
      </c>
      <c r="N42" s="8">
        <v>0</v>
      </c>
      <c r="O42" s="56">
        <f t="shared" si="17"/>
        <v>0</v>
      </c>
      <c r="P42" s="13"/>
      <c r="Q42" s="13"/>
      <c r="R42" s="58"/>
      <c r="S42" s="59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6.5" thickBot="1" x14ac:dyDescent="0.3">
      <c r="A43" s="64" t="s">
        <v>25</v>
      </c>
      <c r="B43" s="85">
        <v>7187</v>
      </c>
      <c r="C43" s="9">
        <v>2</v>
      </c>
      <c r="D43" s="16">
        <v>0</v>
      </c>
      <c r="E43" s="16">
        <v>1</v>
      </c>
      <c r="F43" s="16">
        <v>0</v>
      </c>
      <c r="G43" s="16">
        <v>0</v>
      </c>
      <c r="H43" s="16">
        <v>0</v>
      </c>
      <c r="I43" s="16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57">
        <f t="shared" si="17"/>
        <v>3</v>
      </c>
      <c r="P43" s="13"/>
      <c r="Q43" s="13"/>
      <c r="R43" s="58"/>
      <c r="S43" s="59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6.5" thickBot="1" x14ac:dyDescent="0.3">
      <c r="A44" s="10" t="s">
        <v>27</v>
      </c>
      <c r="B44" s="86">
        <f>SUM(B38:B43)</f>
        <v>45218</v>
      </c>
      <c r="C44" s="11">
        <f t="shared" ref="C44:O44" si="18">SUM(C38:C43)</f>
        <v>60</v>
      </c>
      <c r="D44" s="11">
        <f t="shared" si="18"/>
        <v>41</v>
      </c>
      <c r="E44" s="11">
        <f t="shared" ref="E44:F44" si="19">SUM(E38:E43)</f>
        <v>53</v>
      </c>
      <c r="F44" s="12">
        <f t="shared" si="19"/>
        <v>84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  <c r="O44" s="28">
        <f t="shared" si="18"/>
        <v>238</v>
      </c>
      <c r="P44" s="13"/>
      <c r="Q44" s="13"/>
      <c r="R44" s="58"/>
      <c r="S44" s="59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x14ac:dyDescent="0.25">
      <c r="A45" s="65" t="s">
        <v>56</v>
      </c>
      <c r="B45" s="13"/>
      <c r="C45" s="13"/>
      <c r="D45" s="13"/>
      <c r="E45" s="48"/>
      <c r="F45" s="91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x14ac:dyDescent="0.25">
      <c r="A46" s="13"/>
      <c r="B46" s="13"/>
      <c r="C46" s="13"/>
      <c r="D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</sheetData>
  <mergeCells count="49">
    <mergeCell ref="A2:AC2"/>
    <mergeCell ref="B4:B5"/>
    <mergeCell ref="Q4:R4"/>
    <mergeCell ref="S4:T4"/>
    <mergeCell ref="U4:V4"/>
    <mergeCell ref="W4:X4"/>
    <mergeCell ref="I4:J4"/>
    <mergeCell ref="Y4:Z4"/>
    <mergeCell ref="G3:H3"/>
    <mergeCell ref="AA4:AC4"/>
    <mergeCell ref="A35:O35"/>
    <mergeCell ref="A4:A5"/>
    <mergeCell ref="E4:F4"/>
    <mergeCell ref="G4:H4"/>
    <mergeCell ref="K4:L4"/>
    <mergeCell ref="M4:N4"/>
    <mergeCell ref="O4:P4"/>
    <mergeCell ref="B24:B25"/>
    <mergeCell ref="C4:D4"/>
    <mergeCell ref="A24:A25"/>
    <mergeCell ref="O24:P24"/>
    <mergeCell ref="G19:H19"/>
    <mergeCell ref="E19:F19"/>
    <mergeCell ref="C19:D19"/>
    <mergeCell ref="K19:L19"/>
    <mergeCell ref="O19:P19"/>
    <mergeCell ref="M19:N19"/>
    <mergeCell ref="I19:J19"/>
    <mergeCell ref="Q24:R24"/>
    <mergeCell ref="M24:N24"/>
    <mergeCell ref="K24:L24"/>
    <mergeCell ref="I24:J24"/>
    <mergeCell ref="Y19:Z19"/>
    <mergeCell ref="W19:X19"/>
    <mergeCell ref="U19:V19"/>
    <mergeCell ref="S19:T19"/>
    <mergeCell ref="Q19:R19"/>
    <mergeCell ref="G33:H33"/>
    <mergeCell ref="E24:F24"/>
    <mergeCell ref="C24:D24"/>
    <mergeCell ref="G23:H23"/>
    <mergeCell ref="A22:AC22"/>
    <mergeCell ref="G24:H24"/>
    <mergeCell ref="AA24:AC24"/>
    <mergeCell ref="Y24:Z24"/>
    <mergeCell ref="W24:X24"/>
    <mergeCell ref="U24:V24"/>
    <mergeCell ref="S24:T24"/>
    <mergeCell ref="Q33:R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URG-EMER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</dc:creator>
  <cp:lastModifiedBy>ESTADISTICA</cp:lastModifiedBy>
  <dcterms:created xsi:type="dcterms:W3CDTF">2025-03-06T14:59:08Z</dcterms:created>
  <dcterms:modified xsi:type="dcterms:W3CDTF">2026-05-15T20:53:14Z</dcterms:modified>
</cp:coreProperties>
</file>