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NUTRICION\"/>
    </mc:Choice>
  </mc:AlternateContent>
  <xr:revisionPtr revIDLastSave="0" documentId="13_ncr:1_{5E5A36E9-582D-4110-8FFE-FB0CD12EE654}" xr6:coauthVersionLast="47" xr6:coauthVersionMax="47" xr10:uidLastSave="{00000000-0000-0000-0000-000000000000}"/>
  <bookViews>
    <workbookView xWindow="-120" yWindow="-120" windowWidth="29040" windowHeight="15840" tabRatio="785" xr2:uid="{00000000-000D-0000-FFFF-FFFF00000000}"/>
  </bookViews>
  <sheets>
    <sheet name="6_35m" sheetId="4" r:id="rId1"/>
    <sheet name="MENOR_5" sheetId="13" r:id="rId2"/>
    <sheet name="ANTIPARASIT" sheetId="24" r:id="rId3"/>
    <sheet name="Gráfico1" sheetId="26" r:id="rId4"/>
    <sheet name="Gráfico2" sheetId="28" r:id="rId5"/>
    <sheet name="Gráfico3" sheetId="29" r:id="rId6"/>
    <sheet name="RESUM" sheetId="25" r:id="rId7"/>
  </sheets>
  <definedNames>
    <definedName name="DATAA">#REF!</definedName>
    <definedName name="DATA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3" l="1"/>
  <c r="H22" i="13"/>
  <c r="K5" i="25" s="1"/>
  <c r="F22" i="13"/>
  <c r="J5" i="25" s="1"/>
  <c r="D22" i="13"/>
  <c r="J21" i="13"/>
  <c r="H21" i="13"/>
  <c r="F21" i="13"/>
  <c r="D21" i="13"/>
  <c r="J20" i="13"/>
  <c r="H20" i="13"/>
  <c r="F20" i="13"/>
  <c r="D20" i="13"/>
  <c r="J19" i="13"/>
  <c r="H19" i="13"/>
  <c r="F19" i="13"/>
  <c r="D19" i="13"/>
  <c r="J18" i="13"/>
  <c r="H18" i="13"/>
  <c r="F18" i="13"/>
  <c r="D18" i="13"/>
  <c r="J17" i="13"/>
  <c r="H17" i="13"/>
  <c r="F17" i="13"/>
  <c r="D17" i="13"/>
  <c r="J16" i="13"/>
  <c r="H16" i="13"/>
  <c r="F16" i="13"/>
  <c r="D16" i="13"/>
  <c r="J15" i="13"/>
  <c r="H15" i="13"/>
  <c r="F15" i="13"/>
  <c r="D15" i="13"/>
  <c r="J14" i="13"/>
  <c r="H14" i="13"/>
  <c r="F14" i="13"/>
  <c r="D14" i="13"/>
  <c r="J13" i="13"/>
  <c r="H13" i="13"/>
  <c r="F13" i="13"/>
  <c r="D13" i="13"/>
  <c r="J12" i="13"/>
  <c r="H12" i="13"/>
  <c r="F12" i="13"/>
  <c r="D12" i="13"/>
  <c r="J11" i="13"/>
  <c r="H11" i="13"/>
  <c r="F11" i="13"/>
  <c r="D11" i="13"/>
  <c r="J10" i="13"/>
  <c r="H10" i="13"/>
  <c r="F10" i="13"/>
  <c r="D10" i="13"/>
  <c r="J9" i="13"/>
  <c r="H9" i="13"/>
  <c r="F9" i="13"/>
  <c r="D9" i="13"/>
  <c r="J8" i="13"/>
  <c r="H8" i="13"/>
  <c r="F8" i="13"/>
  <c r="D8" i="13"/>
  <c r="J7" i="13"/>
  <c r="H7" i="13"/>
  <c r="F7" i="13"/>
  <c r="D7" i="13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L5" i="25" l="1"/>
  <c r="I33" i="4"/>
  <c r="G33" i="4"/>
  <c r="E33" i="4"/>
  <c r="C33" i="4"/>
  <c r="B33" i="4"/>
  <c r="I31" i="4"/>
  <c r="G31" i="4"/>
  <c r="E31" i="4"/>
  <c r="C31" i="4"/>
  <c r="B31" i="4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2" i="4"/>
  <c r="G32" i="4"/>
  <c r="E32" i="4"/>
  <c r="C32" i="4"/>
  <c r="B32" i="4"/>
  <c r="I33" i="13"/>
  <c r="G33" i="13"/>
  <c r="E33" i="13"/>
  <c r="C33" i="13"/>
  <c r="B33" i="13"/>
  <c r="I31" i="13"/>
  <c r="G31" i="13"/>
  <c r="E31" i="13"/>
  <c r="C31" i="13"/>
  <c r="B31" i="13"/>
  <c r="I30" i="13"/>
  <c r="G30" i="13"/>
  <c r="E30" i="13"/>
  <c r="C30" i="13"/>
  <c r="B30" i="13"/>
  <c r="I29" i="13"/>
  <c r="G29" i="13"/>
  <c r="E29" i="13"/>
  <c r="C29" i="13"/>
  <c r="B29" i="13"/>
  <c r="I28" i="13"/>
  <c r="G28" i="13"/>
  <c r="E28" i="13"/>
  <c r="C28" i="13"/>
  <c r="B28" i="13"/>
  <c r="I32" i="13"/>
  <c r="G32" i="13"/>
  <c r="E32" i="13"/>
  <c r="C32" i="13"/>
  <c r="B32" i="13"/>
  <c r="I34" i="13" l="1"/>
  <c r="G34" i="13"/>
  <c r="I34" i="4"/>
  <c r="B34" i="4"/>
  <c r="E34" i="13"/>
  <c r="C34" i="13"/>
  <c r="B34" i="13"/>
  <c r="G34" i="4"/>
  <c r="E34" i="4"/>
  <c r="C34" i="4"/>
  <c r="H30" i="4"/>
  <c r="D14" i="25" s="1"/>
  <c r="J33" i="4"/>
  <c r="E17" i="25" s="1"/>
  <c r="H31" i="13"/>
  <c r="L15" i="25" s="1"/>
  <c r="D31" i="4"/>
  <c r="B15" i="25" s="1"/>
  <c r="J29" i="13"/>
  <c r="M13" i="25" s="1"/>
  <c r="F31" i="13"/>
  <c r="K15" i="25" s="1"/>
  <c r="J31" i="13"/>
  <c r="M15" i="25" s="1"/>
  <c r="D30" i="13"/>
  <c r="J14" i="25" s="1"/>
  <c r="D32" i="13"/>
  <c r="J16" i="25" s="1"/>
  <c r="F28" i="13"/>
  <c r="K12" i="25" s="1"/>
  <c r="H28" i="13"/>
  <c r="L12" i="25" s="1"/>
  <c r="J28" i="13"/>
  <c r="M12" i="25" s="1"/>
  <c r="J30" i="13"/>
  <c r="M14" i="25" s="1"/>
  <c r="H33" i="4"/>
  <c r="D17" i="25" s="1"/>
  <c r="D30" i="4"/>
  <c r="B14" i="25" s="1"/>
  <c r="D32" i="4"/>
  <c r="B16" i="25" s="1"/>
  <c r="F32" i="4"/>
  <c r="C16" i="25" s="1"/>
  <c r="H32" i="4"/>
  <c r="D16" i="25" s="1"/>
  <c r="J30" i="4"/>
  <c r="E14" i="25" s="1"/>
  <c r="D28" i="4"/>
  <c r="B12" i="25" s="1"/>
  <c r="D33" i="4"/>
  <c r="B17" i="25" s="1"/>
  <c r="F33" i="4"/>
  <c r="C17" i="25" s="1"/>
  <c r="D33" i="13"/>
  <c r="J17" i="25" s="1"/>
  <c r="F33" i="13"/>
  <c r="K17" i="25" s="1"/>
  <c r="H33" i="13"/>
  <c r="L17" i="25" s="1"/>
  <c r="J33" i="13"/>
  <c r="M17" i="25" s="1"/>
  <c r="F32" i="13"/>
  <c r="K16" i="25" s="1"/>
  <c r="F30" i="13"/>
  <c r="K14" i="25" s="1"/>
  <c r="J32" i="13"/>
  <c r="M16" i="25" s="1"/>
  <c r="H30" i="13"/>
  <c r="L14" i="25" s="1"/>
  <c r="D29" i="13"/>
  <c r="J13" i="25" s="1"/>
  <c r="F29" i="13"/>
  <c r="K13" i="25" s="1"/>
  <c r="H29" i="13"/>
  <c r="L13" i="25" s="1"/>
  <c r="D28" i="13"/>
  <c r="J12" i="25" s="1"/>
  <c r="D31" i="13"/>
  <c r="J15" i="25" s="1"/>
  <c r="J28" i="4"/>
  <c r="E12" i="25" s="1"/>
  <c r="H31" i="4"/>
  <c r="D15" i="25" s="1"/>
  <c r="D29" i="4"/>
  <c r="B13" i="25" s="1"/>
  <c r="F28" i="4"/>
  <c r="C12" i="25" s="1"/>
  <c r="J31" i="4"/>
  <c r="E15" i="25" s="1"/>
  <c r="F29" i="4"/>
  <c r="C13" i="25" s="1"/>
  <c r="J29" i="4"/>
  <c r="E13" i="25" s="1"/>
  <c r="F31" i="4"/>
  <c r="C15" i="25" s="1"/>
  <c r="H28" i="4"/>
  <c r="D12" i="25" s="1"/>
  <c r="F30" i="4"/>
  <c r="C14" i="25" s="1"/>
  <c r="J32" i="4"/>
  <c r="E16" i="25" s="1"/>
  <c r="H29" i="4"/>
  <c r="D13" i="25" s="1"/>
  <c r="H32" i="13"/>
  <c r="L16" i="25" s="1"/>
  <c r="J34" i="13" l="1"/>
  <c r="M18" i="25" s="1"/>
  <c r="F34" i="13"/>
  <c r="K18" i="25" s="1"/>
  <c r="D34" i="13"/>
  <c r="J18" i="25" s="1"/>
  <c r="H34" i="4"/>
  <c r="D18" i="25" s="1"/>
  <c r="J34" i="4"/>
  <c r="E18" i="25" s="1"/>
  <c r="D34" i="4"/>
  <c r="B18" i="25" s="1"/>
  <c r="F34" i="4"/>
  <c r="C18" i="25" s="1"/>
  <c r="H34" i="13"/>
  <c r="L18" i="25" s="1"/>
  <c r="D5" i="25" l="1"/>
  <c r="C5" i="25"/>
  <c r="B5" i="25"/>
</calcChain>
</file>

<file path=xl/sharedStrings.xml><?xml version="1.0" encoding="utf-8"?>
<sst xmlns="http://schemas.openxmlformats.org/spreadsheetml/2006/main" count="160" uniqueCount="51">
  <si>
    <t>Total general</t>
  </si>
  <si>
    <t>EVALUADOS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</si>
  <si>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</si>
  <si>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</si>
  <si>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</si>
  <si>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</si>
  <si>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</si>
  <si>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</si>
  <si>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</si>
  <si>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</si>
  <si>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</si>
  <si>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</si>
  <si>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</si>
  <si>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</si>
  <si>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</si>
  <si>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</si>
  <si>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</si>
  <si>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</si>
  <si>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</si>
  <si>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</si>
  <si>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</si>
  <si>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</si>
  <si>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</si>
  <si>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</si>
  <si>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</si>
  <si>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</si>
  <si>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</si>
  <si>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DE 30 A59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</si>
  <si>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</si>
  <si>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</si>
  <si>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</si>
  <si>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</si>
  <si>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</si>
  <si>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</si>
  <si>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</si>
  <si>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</si>
  <si>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</si>
  <si>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</si>
  <si>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</si>
  <si>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TOTAL RED ISLAY</t>
  </si>
  <si>
    <t>ADMINISTRACIÓN DE ANTIPARASITARIO POR GRUPO ETARIO  (99199.28)</t>
  </si>
  <si>
    <t>DE 12 A 14</t>
  </si>
  <si>
    <t>DE 15 A 17</t>
  </si>
  <si>
    <t>DE 60 A MÁS</t>
  </si>
  <si>
    <t>DE 01 A 4</t>
  </si>
  <si>
    <t>DE 05 A 11</t>
  </si>
  <si>
    <t>HOSPITAL ALTO INCLÁN</t>
  </si>
  <si>
    <t>ENERO 2026</t>
  </si>
  <si>
    <t>SIN M.R.</t>
  </si>
  <si>
    <t>DE 18 A 29</t>
  </si>
  <si>
    <t>ENERO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</si>
</sst>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double">
        <color theme="5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59999389629810485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thin">
        <color theme="4" tint="-0.249977111117893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79998168889431442"/>
      </bottom>
      <diagonal/>
    </border>
    <border>
      <left/>
      <right/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/>
    <xf numFmtId="0" fontId="0" fillId="0" borderId="4" xfId="0" applyBorder="1"/>
    <xf numFmtId="0" fontId="0" fillId="0" borderId="5" xfId="0" applyBorder="1"/>
    <xf numFmtId="0" fontId="3" fillId="4" borderId="4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4" borderId="2" xfId="1" applyNumberFormat="1" applyFont="1" applyFill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3" fillId="4" borderId="4" xfId="1" applyNumberFormat="1" applyFont="1" applyFill="1" applyBorder="1"/>
    <xf numFmtId="164" fontId="0" fillId="0" borderId="1" xfId="1" applyNumberFormat="1" applyFont="1" applyBorder="1" applyAlignment="1">
      <alignment horizontal="center"/>
    </xf>
    <xf numFmtId="0" fontId="5" fillId="0" borderId="6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164" fontId="0" fillId="0" borderId="7" xfId="1" applyNumberFormat="1" applyFont="1" applyBorder="1"/>
    <xf numFmtId="0" fontId="0" fillId="0" borderId="7" xfId="0" applyBorder="1"/>
    <xf numFmtId="0" fontId="0" fillId="0" borderId="12" xfId="0" applyBorder="1" applyAlignment="1">
      <alignment horizontal="left" indent="1"/>
    </xf>
    <xf numFmtId="0" fontId="3" fillId="8" borderId="12" xfId="0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4" borderId="16" xfId="0" applyFont="1" applyFill="1" applyBorder="1"/>
    <xf numFmtId="164" fontId="3" fillId="4" borderId="17" xfId="1" applyNumberFormat="1" applyFont="1" applyFill="1" applyBorder="1"/>
    <xf numFmtId="0" fontId="0" fillId="0" borderId="18" xfId="0" applyBorder="1"/>
    <xf numFmtId="164" fontId="0" fillId="0" borderId="19" xfId="1" applyNumberFormat="1" applyFont="1" applyBorder="1"/>
    <xf numFmtId="0" fontId="0" fillId="0" borderId="20" xfId="0" applyBorder="1"/>
    <xf numFmtId="164" fontId="0" fillId="0" borderId="21" xfId="1" applyNumberFormat="1" applyFont="1" applyBorder="1"/>
    <xf numFmtId="0" fontId="3" fillId="4" borderId="18" xfId="0" applyFont="1" applyFill="1" applyBorder="1"/>
    <xf numFmtId="164" fontId="3" fillId="4" borderId="19" xfId="1" applyNumberFormat="1" applyFont="1" applyFill="1" applyBorder="1"/>
    <xf numFmtId="0" fontId="0" fillId="0" borderId="22" xfId="0" applyBorder="1"/>
    <xf numFmtId="164" fontId="0" fillId="0" borderId="23" xfId="1" applyNumberFormat="1" applyFont="1" applyBorder="1"/>
    <xf numFmtId="0" fontId="2" fillId="9" borderId="24" xfId="0" applyFont="1" applyFill="1" applyBorder="1"/>
    <xf numFmtId="164" fontId="2" fillId="9" borderId="25" xfId="1" applyNumberFormat="1" applyFont="1" applyFill="1" applyBorder="1"/>
    <xf numFmtId="164" fontId="3" fillId="4" borderId="26" xfId="1" applyNumberFormat="1" applyFont="1" applyFill="1" applyBorder="1"/>
    <xf numFmtId="164" fontId="0" fillId="0" borderId="27" xfId="1" applyNumberFormat="1" applyFont="1" applyBorder="1"/>
    <xf numFmtId="164" fontId="0" fillId="0" borderId="28" xfId="1" applyNumberFormat="1" applyFont="1" applyBorder="1"/>
    <xf numFmtId="164" fontId="3" fillId="4" borderId="27" xfId="1" applyNumberFormat="1" applyFont="1" applyFill="1" applyBorder="1"/>
    <xf numFmtId="164" fontId="0" fillId="0" borderId="29" xfId="1" applyNumberFormat="1" applyFont="1" applyBorder="1"/>
    <xf numFmtId="164" fontId="2" fillId="9" borderId="30" xfId="1" applyNumberFormat="1" applyFont="1" applyFill="1" applyBorder="1"/>
    <xf numFmtId="0" fontId="3" fillId="2" borderId="31" xfId="0" applyFont="1" applyFill="1" applyBorder="1" applyAlignment="1">
      <alignment wrapText="1"/>
    </xf>
    <xf numFmtId="0" fontId="3" fillId="2" borderId="32" xfId="0" applyFont="1" applyFill="1" applyBorder="1" applyAlignment="1">
      <alignment wrapText="1"/>
    </xf>
    <xf numFmtId="0" fontId="3" fillId="4" borderId="33" xfId="0" applyFont="1" applyFill="1" applyBorder="1" applyAlignment="1">
      <alignment horizontal="left"/>
    </xf>
    <xf numFmtId="0" fontId="0" fillId="0" borderId="34" xfId="0" applyBorder="1" applyAlignment="1">
      <alignment horizontal="left" indent="1"/>
    </xf>
    <xf numFmtId="0" fontId="0" fillId="0" borderId="35" xfId="0" applyBorder="1" applyAlignment="1">
      <alignment horizontal="left" indent="1"/>
    </xf>
    <xf numFmtId="0" fontId="3" fillId="4" borderId="34" xfId="0" applyFont="1" applyFill="1" applyBorder="1" applyAlignment="1">
      <alignment horizontal="left"/>
    </xf>
    <xf numFmtId="0" fontId="0" fillId="0" borderId="36" xfId="0" applyBorder="1" applyAlignment="1">
      <alignment horizontal="left" indent="1"/>
    </xf>
    <xf numFmtId="0" fontId="2" fillId="9" borderId="38" xfId="0" applyFont="1" applyFill="1" applyBorder="1"/>
    <xf numFmtId="164" fontId="2" fillId="9" borderId="38" xfId="1" applyNumberFormat="1" applyFont="1" applyFill="1" applyBorder="1"/>
    <xf numFmtId="0" fontId="2" fillId="9" borderId="39" xfId="0" applyFont="1" applyFill="1" applyBorder="1" applyAlignment="1">
      <alignment horizontal="left"/>
    </xf>
    <xf numFmtId="0" fontId="3" fillId="2" borderId="40" xfId="0" applyFont="1" applyFill="1" applyBorder="1" applyAlignment="1">
      <alignment wrapText="1"/>
    </xf>
    <xf numFmtId="0" fontId="3" fillId="4" borderId="41" xfId="0" applyFont="1" applyFill="1" applyBorder="1"/>
    <xf numFmtId="0" fontId="0" fillId="0" borderId="42" xfId="0" applyBorder="1"/>
    <xf numFmtId="0" fontId="0" fillId="0" borderId="43" xfId="0" applyBorder="1"/>
    <xf numFmtId="0" fontId="3" fillId="4" borderId="42" xfId="0" applyFont="1" applyFill="1" applyBorder="1"/>
    <xf numFmtId="0" fontId="0" fillId="0" borderId="44" xfId="0" applyBorder="1"/>
    <xf numFmtId="0" fontId="2" fillId="9" borderId="45" xfId="0" applyFont="1" applyFill="1" applyBorder="1"/>
    <xf numFmtId="0" fontId="3" fillId="2" borderId="48" xfId="0" applyFont="1" applyFill="1" applyBorder="1" applyAlignment="1">
      <alignment horizontal="center" wrapText="1"/>
    </xf>
    <xf numFmtId="0" fontId="3" fillId="2" borderId="49" xfId="0" applyFont="1" applyFill="1" applyBorder="1" applyAlignment="1">
      <alignment horizontal="center" wrapText="1"/>
    </xf>
    <xf numFmtId="0" fontId="3" fillId="2" borderId="50" xfId="0" applyFont="1" applyFill="1" applyBorder="1" applyAlignment="1">
      <alignment horizontal="center" wrapText="1"/>
    </xf>
    <xf numFmtId="0" fontId="3" fillId="2" borderId="51" xfId="0" applyFont="1" applyFill="1" applyBorder="1" applyAlignment="1">
      <alignment horizontal="center" wrapText="1"/>
    </xf>
    <xf numFmtId="0" fontId="3" fillId="2" borderId="52" xfId="0" applyFont="1" applyFill="1" applyBorder="1" applyAlignment="1">
      <alignment wrapText="1"/>
    </xf>
    <xf numFmtId="0" fontId="3" fillId="2" borderId="53" xfId="0" applyFont="1" applyFill="1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2" fillId="6" borderId="48" xfId="0" applyFont="1" applyFill="1" applyBorder="1" applyAlignment="1">
      <alignment horizontal="center" wrapText="1"/>
    </xf>
    <xf numFmtId="0" fontId="2" fillId="6" borderId="49" xfId="0" applyFont="1" applyFill="1" applyBorder="1" applyAlignment="1">
      <alignment horizontal="center" wrapText="1"/>
    </xf>
    <xf numFmtId="0" fontId="0" fillId="0" borderId="54" xfId="0" applyBorder="1" applyAlignment="1">
      <alignment horizontal="center"/>
    </xf>
    <xf numFmtId="164" fontId="0" fillId="0" borderId="55" xfId="1" applyNumberFormat="1" applyFont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64" fontId="2" fillId="3" borderId="56" xfId="1" applyNumberFormat="1" applyFont="1" applyFill="1" applyBorder="1" applyAlignment="1">
      <alignment horizontal="center"/>
    </xf>
    <xf numFmtId="164" fontId="0" fillId="0" borderId="46" xfId="1" applyNumberFormat="1" applyFont="1" applyBorder="1" applyAlignment="1">
      <alignment horizontal="center"/>
    </xf>
    <xf numFmtId="0" fontId="2" fillId="6" borderId="50" xfId="0" applyFont="1" applyFill="1" applyBorder="1" applyAlignment="1">
      <alignment horizontal="center" wrapText="1"/>
    </xf>
    <xf numFmtId="0" fontId="2" fillId="6" borderId="51" xfId="0" applyFont="1" applyFill="1" applyBorder="1" applyAlignment="1">
      <alignment horizontal="center" wrapText="1"/>
    </xf>
    <xf numFmtId="0" fontId="2" fillId="3" borderId="58" xfId="0" applyFont="1" applyFill="1" applyBorder="1" applyAlignment="1">
      <alignment horizontal="center"/>
    </xf>
    <xf numFmtId="164" fontId="2" fillId="3" borderId="57" xfId="1" applyNumberFormat="1" applyFont="1" applyFill="1" applyBorder="1" applyAlignment="1">
      <alignment horizontal="center"/>
    </xf>
    <xf numFmtId="0" fontId="2" fillId="5" borderId="52" xfId="0" applyFont="1" applyFill="1" applyBorder="1" applyAlignment="1">
      <alignment wrapText="1"/>
    </xf>
    <xf numFmtId="0" fontId="7" fillId="0" borderId="59" xfId="2" applyFont="1" applyBorder="1" applyAlignment="1">
      <alignment horizontal="left"/>
    </xf>
    <xf numFmtId="0" fontId="7" fillId="0" borderId="59" xfId="2" applyFont="1" applyBorder="1"/>
    <xf numFmtId="0" fontId="2" fillId="3" borderId="39" xfId="0" applyFont="1" applyFill="1" applyBorder="1"/>
    <xf numFmtId="0" fontId="2" fillId="6" borderId="53" xfId="0" applyFont="1" applyFill="1" applyBorder="1" applyAlignment="1">
      <alignment horizontal="center" wrapText="1"/>
    </xf>
    <xf numFmtId="0" fontId="0" fillId="0" borderId="60" xfId="0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0" fontId="3" fillId="7" borderId="11" xfId="0" applyFont="1" applyFill="1" applyBorder="1"/>
    <xf numFmtId="0" fontId="2" fillId="10" borderId="1" xfId="0" applyFont="1" applyFill="1" applyBorder="1"/>
    <xf numFmtId="164" fontId="0" fillId="10" borderId="1" xfId="1" applyNumberFormat="1" applyFont="1" applyFill="1" applyBorder="1" applyAlignment="1">
      <alignment horizontal="center"/>
    </xf>
    <xf numFmtId="0" fontId="3" fillId="7" borderId="10" xfId="0" applyFont="1" applyFill="1" applyBorder="1"/>
    <xf numFmtId="0" fontId="3" fillId="8" borderId="11" xfId="0" applyFont="1" applyFill="1" applyBorder="1" applyAlignment="1">
      <alignment horizontal="left"/>
    </xf>
    <xf numFmtId="0" fontId="3" fillId="8" borderId="61" xfId="0" applyFont="1" applyFill="1" applyBorder="1"/>
    <xf numFmtId="0" fontId="3" fillId="8" borderId="11" xfId="0" applyFont="1" applyFill="1" applyBorder="1"/>
    <xf numFmtId="0" fontId="0" fillId="0" borderId="62" xfId="0" applyBorder="1"/>
    <xf numFmtId="0" fontId="0" fillId="0" borderId="12" xfId="0" applyBorder="1"/>
    <xf numFmtId="0" fontId="0" fillId="0" borderId="63" xfId="0" applyBorder="1" applyAlignment="1">
      <alignment horizontal="left" indent="1"/>
    </xf>
    <xf numFmtId="0" fontId="0" fillId="0" borderId="64" xfId="0" applyBorder="1"/>
    <xf numFmtId="0" fontId="0" fillId="0" borderId="63" xfId="0" applyBorder="1"/>
    <xf numFmtId="0" fontId="3" fillId="8" borderId="62" xfId="0" applyFont="1" applyFill="1" applyBorder="1"/>
    <xf numFmtId="0" fontId="3" fillId="8" borderId="12" xfId="0" applyFont="1" applyFill="1" applyBorder="1"/>
    <xf numFmtId="0" fontId="2" fillId="0" borderId="65" xfId="0" applyFont="1" applyBorder="1"/>
    <xf numFmtId="0" fontId="2" fillId="0" borderId="13" xfId="0" applyFont="1" applyBorder="1"/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0099FF"/>
      <color rgb="FF8DB2FD"/>
      <color rgb="FFFFFFCC"/>
      <color rgb="FFFF99CC"/>
      <color rgb="FF3366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 - RED DE SALUD ISLAY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A MARZO 2026</a:t>
            </a:r>
            <a:endParaRPr 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944612692644192"/>
          <c:y val="1.2591588521428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rgbClr val="FFFFCC"/>
        </a:solidFill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0099FF"/>
            </a:solidFill>
            <a:ln w="9525" cap="flat" cmpd="sng" algn="ctr">
              <a:noFill/>
              <a:round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RESUM!$B$5:$D$5</c:f>
              <c:numCache>
                <c:formatCode>0.0%</c:formatCode>
                <c:ptCount val="3"/>
                <c:pt idx="0">
                  <c:v>2.4719101123595506E-2</c:v>
                </c:pt>
                <c:pt idx="1">
                  <c:v>0.10674157303370786</c:v>
                </c:pt>
                <c:pt idx="2">
                  <c:v>5.3932584269662923E-2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PE">
                <a:solidFill>
                  <a:sysClr val="windowText" lastClr="000000"/>
                </a:solidFill>
              </a:rPr>
              <a:t>ESTADO NUTRICIONAL DEL NIÑO DE 6 A 35 MESES  POR DISTRITOS - RED ISLAY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sz="1800" b="1" i="0" baseline="0">
                <a:effectLst/>
              </a:rPr>
              <a:t>ENERO A MARZO 2026</a:t>
            </a:r>
            <a:endParaRPr lang="es-P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2204567714218442E-2"/>
          <c:y val="0.11508355628442446"/>
          <c:w val="0.93414152968863728"/>
          <c:h val="0.77613462435242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RESUM!$B$11</c:f>
              <c:strCache>
                <c:ptCount val="1"/>
                <c:pt idx="0">
                  <c:v>% DESNUTR. AGUDA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RESUM!$B$12:$B$17</c:f>
              <c:numCache>
                <c:formatCode>0.0%</c:formatCode>
                <c:ptCount val="6"/>
                <c:pt idx="0">
                  <c:v>1.9607843137254902E-2</c:v>
                </c:pt>
                <c:pt idx="1">
                  <c:v>1.3888888888888888E-2</c:v>
                </c:pt>
                <c:pt idx="2">
                  <c:v>1.680672268907563E-2</c:v>
                </c:pt>
                <c:pt idx="3">
                  <c:v>0</c:v>
                </c:pt>
                <c:pt idx="4">
                  <c:v>1.0362694300518135E-2</c:v>
                </c:pt>
                <c:pt idx="5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6C2-82FB-F3AB0F25204E}"/>
            </c:ext>
          </c:extLst>
        </c:ser>
        <c:ser>
          <c:idx val="1"/>
          <c:order val="1"/>
          <c:tx>
            <c:strRef>
              <c:f>RESUM!$C$11</c:f>
              <c:strCache>
                <c:ptCount val="1"/>
                <c:pt idx="0">
                  <c:v>% OBESIDAD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RESUM!$C$12:$C$17</c:f>
              <c:numCache>
                <c:formatCode>0.0%</c:formatCode>
                <c:ptCount val="6"/>
                <c:pt idx="0">
                  <c:v>2.6143790849673203E-2</c:v>
                </c:pt>
                <c:pt idx="1">
                  <c:v>2.7777777777777776E-2</c:v>
                </c:pt>
                <c:pt idx="2">
                  <c:v>2.5210084033613446E-2</c:v>
                </c:pt>
                <c:pt idx="3">
                  <c:v>8.3333333333333329E-2</c:v>
                </c:pt>
                <c:pt idx="4">
                  <c:v>1.5544041450777202E-2</c:v>
                </c:pt>
                <c:pt idx="5">
                  <c:v>2.6666666666666668E-2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F-46C2-82FB-F3AB0F25204E}"/>
            </c:ext>
          </c:extLst>
        </c:ser>
        <c:ser>
          <c:idx val="2"/>
          <c:order val="2"/>
          <c:tx>
            <c:strRef>
              <c:f>RESUM!$D$11</c:f>
              <c:strCache>
                <c:ptCount val="1"/>
                <c:pt idx="0">
                  <c:v>% SOBREPESO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RESUM!$D$12:$D$17</c:f>
              <c:numCache>
                <c:formatCode>0.0%</c:formatCode>
                <c:ptCount val="6"/>
                <c:pt idx="0">
                  <c:v>0.13725490196078433</c:v>
                </c:pt>
                <c:pt idx="1">
                  <c:v>9.0277777777777776E-2</c:v>
                </c:pt>
                <c:pt idx="2">
                  <c:v>0.11764705882352941</c:v>
                </c:pt>
                <c:pt idx="3">
                  <c:v>0.25</c:v>
                </c:pt>
                <c:pt idx="4">
                  <c:v>9.8445595854922283E-2</c:v>
                </c:pt>
                <c:pt idx="5">
                  <c:v>7.3333333333333334E-2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F-46C2-82FB-F3AB0F25204E}"/>
            </c:ext>
          </c:extLst>
        </c:ser>
        <c:ser>
          <c:idx val="3"/>
          <c:order val="3"/>
          <c:tx>
            <c:strRef>
              <c:f>RESUM!$E$11</c:f>
              <c:strCache>
                <c:ptCount val="1"/>
                <c:pt idx="0">
                  <c:v>% DESNUTR. CRÓNICA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RESUM!$E$12:$E$17</c:f>
              <c:numCache>
                <c:formatCode>0.0%</c:formatCode>
                <c:ptCount val="6"/>
                <c:pt idx="0">
                  <c:v>5.8823529411764705E-2</c:v>
                </c:pt>
                <c:pt idx="1">
                  <c:v>1.3888888888888888E-2</c:v>
                </c:pt>
                <c:pt idx="2">
                  <c:v>3.3613445378151259E-2</c:v>
                </c:pt>
                <c:pt idx="3">
                  <c:v>0.16666666666666666</c:v>
                </c:pt>
                <c:pt idx="4">
                  <c:v>7.2538860103626937E-2</c:v>
                </c:pt>
                <c:pt idx="5">
                  <c:v>8.666666666666667E-2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F-46C2-82FB-F3AB0F2520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490170016"/>
        <c:axId val="490166272"/>
      </c:barChart>
      <c:catAx>
        <c:axId val="49017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66272"/>
        <c:crosses val="autoZero"/>
        <c:auto val="1"/>
        <c:lblAlgn val="ctr"/>
        <c:lblOffset val="100"/>
        <c:noMultiLvlLbl val="0"/>
      </c:catAx>
      <c:valAx>
        <c:axId val="4901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700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  <a:latin typeface="Arial Black" panose="020B0A04020102020204" pitchFamily="34" charset="0"/>
              </a:rPr>
              <a:t>ESTADO NUTRICIONAL DEL NIÑO MENOR DE 5 AÑOS</a:t>
            </a:r>
            <a:endParaRPr lang="es-PE" sz="1600">
              <a:solidFill>
                <a:schemeClr val="tx1"/>
              </a:solidFill>
              <a:latin typeface="Arial Black" panose="020B0A04020102020204" pitchFamily="34" charset="0"/>
            </a:endParaRPr>
          </a:p>
          <a:p>
            <a:pPr>
              <a:defRPr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n-US" sz="1800" b="1" i="0" baseline="0">
                <a:effectLst/>
              </a:rPr>
              <a:t>ENERO A MARZO 2026</a:t>
            </a:r>
            <a:endParaRPr lang="es-PE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RESUM!$J$4:$L$4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RESUM!$J$5:$L$5</c:f>
              <c:numCache>
                <c:formatCode>0.0%</c:formatCode>
                <c:ptCount val="3"/>
                <c:pt idx="0">
                  <c:v>3.0303030303030304E-2</c:v>
                </c:pt>
                <c:pt idx="1">
                  <c:v>0.10852713178294573</c:v>
                </c:pt>
                <c:pt idx="2">
                  <c:v>4.3692741367159969E-2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8-465B-9426-E787E00139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8744384"/>
        <c:axId val="668733568"/>
        <c:axId val="0"/>
      </c:bar3DChart>
      <c:catAx>
        <c:axId val="66874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33568"/>
        <c:crosses val="autoZero"/>
        <c:auto val="1"/>
        <c:lblAlgn val="ctr"/>
        <c:lblOffset val="100"/>
        <c:noMultiLvlLbl val="0"/>
      </c:catAx>
      <c:valAx>
        <c:axId val="66873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4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6BA256-5E34-4CF2-B218-A44D6F845144}">
  <sheetPr/>
  <sheetViews>
    <sheetView zoomScale="8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3C633F-87E5-44E4-AD66-96E269EB90CB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500" cy="6082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292D19-8A15-448B-B9D3-EFD2329426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377162-0BC7-4650-B57B-D18ABB65EDF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Normal="100" workbookViewId="0">
      <selection activeCell="B27" sqref="B27"/>
    </sheetView>
  </sheetViews>
  <sheetFormatPr baseColWidth="10" defaultRowHeight="15" x14ac:dyDescent="0.25"/>
  <cols>
    <col min="1" max="1" width="23.5703125" customWidth="1"/>
    <col min="2" max="2" width="13.140625" style="1" customWidth="1"/>
    <col min="3" max="3" width="11.42578125" style="1"/>
    <col min="4" max="4" width="11.85546875" style="1" bestFit="1" customWidth="1"/>
    <col min="5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8</v>
      </c>
      <c r="P1" s="1"/>
    </row>
    <row r="2" spans="1:16" ht="15.75" x14ac:dyDescent="0.25">
      <c r="A2" s="2" t="s">
        <v>7</v>
      </c>
      <c r="P2" s="1"/>
    </row>
    <row r="3" spans="1:16" ht="15.75" x14ac:dyDescent="0.25">
      <c r="A3" s="24" t="s">
        <v>50</v>
      </c>
      <c r="P3" s="1"/>
    </row>
    <row r="4" spans="1:16" ht="15.75" x14ac:dyDescent="0.25">
      <c r="A4" s="2"/>
      <c r="P4" s="1"/>
    </row>
    <row r="5" spans="1:16" ht="15.75" thickBot="1" x14ac:dyDescent="0.3"/>
    <row r="6" spans="1:16" ht="45" x14ac:dyDescent="0.25">
      <c r="A6" s="50" t="s">
        <v>2</v>
      </c>
      <c r="B6" s="60" t="s">
        <v>1</v>
      </c>
      <c r="C6" s="30" t="s">
        <v>3</v>
      </c>
      <c r="D6" s="31" t="s">
        <v>10</v>
      </c>
      <c r="E6" s="30" t="s">
        <v>4</v>
      </c>
      <c r="F6" s="31" t="s">
        <v>11</v>
      </c>
      <c r="G6" s="51" t="s">
        <v>5</v>
      </c>
      <c r="H6" s="51" t="s">
        <v>12</v>
      </c>
      <c r="I6" s="30" t="s">
        <v>6</v>
      </c>
      <c r="J6" s="31" t="s">
        <v>13</v>
      </c>
    </row>
    <row r="7" spans="1:16" x14ac:dyDescent="0.25">
      <c r="A7" s="52" t="s">
        <v>48</v>
      </c>
      <c r="B7" s="61">
        <v>443</v>
      </c>
      <c r="C7" s="32">
        <v>6</v>
      </c>
      <c r="D7" s="33">
        <f>IFERROR(C7/B7,0)</f>
        <v>1.3544018058690745E-2</v>
      </c>
      <c r="E7" s="32">
        <v>10</v>
      </c>
      <c r="F7" s="33">
        <f>IFERROR(E7/B7,0)</f>
        <v>2.2573363431151242E-2</v>
      </c>
      <c r="G7" s="5">
        <v>50</v>
      </c>
      <c r="H7" s="11">
        <f>IFERROR(G7/B7,0)</f>
        <v>0.11286681715575621</v>
      </c>
      <c r="I7" s="32">
        <v>24</v>
      </c>
      <c r="J7" s="44">
        <f>IFERROR(I7/B7,0)</f>
        <v>5.4176072234762979E-2</v>
      </c>
    </row>
    <row r="8" spans="1:16" x14ac:dyDescent="0.25">
      <c r="A8" s="53" t="s">
        <v>28</v>
      </c>
      <c r="B8" s="62">
        <v>129</v>
      </c>
      <c r="C8" s="34">
        <v>1</v>
      </c>
      <c r="D8" s="35">
        <f t="shared" ref="D8:D22" si="0">IFERROR(C8/B8,0)</f>
        <v>7.7519379844961239E-3</v>
      </c>
      <c r="E8" s="34">
        <v>1</v>
      </c>
      <c r="F8" s="35">
        <f t="shared" ref="F8:F22" si="1">IFERROR(E8/B8,0)</f>
        <v>7.7519379844961239E-3</v>
      </c>
      <c r="G8" s="6">
        <v>12</v>
      </c>
      <c r="H8" s="12">
        <f t="shared" ref="H8:H22" si="2">IFERROR(G8/B8,0)</f>
        <v>9.3023255813953487E-2</v>
      </c>
      <c r="I8" s="34">
        <v>10</v>
      </c>
      <c r="J8" s="45">
        <f t="shared" ref="J8:J22" si="3">IFERROR(I8/B8,0)</f>
        <v>7.7519379844961239E-2</v>
      </c>
    </row>
    <row r="9" spans="1:16" x14ac:dyDescent="0.25">
      <c r="A9" s="54" t="s">
        <v>46</v>
      </c>
      <c r="B9" s="63">
        <v>238</v>
      </c>
      <c r="C9" s="36">
        <v>4</v>
      </c>
      <c r="D9" s="37">
        <f t="shared" si="0"/>
        <v>1.680672268907563E-2</v>
      </c>
      <c r="E9" s="36">
        <v>6</v>
      </c>
      <c r="F9" s="37">
        <f t="shared" si="1"/>
        <v>2.5210084033613446E-2</v>
      </c>
      <c r="G9" s="7">
        <v>28</v>
      </c>
      <c r="H9" s="13">
        <f t="shared" si="2"/>
        <v>0.11764705882352941</v>
      </c>
      <c r="I9" s="36">
        <v>8</v>
      </c>
      <c r="J9" s="46">
        <f t="shared" si="3"/>
        <v>3.3613445378151259E-2</v>
      </c>
    </row>
    <row r="10" spans="1:16" x14ac:dyDescent="0.25">
      <c r="A10" s="53" t="s">
        <v>29</v>
      </c>
      <c r="B10" s="62">
        <v>12</v>
      </c>
      <c r="C10" s="34"/>
      <c r="D10" s="35">
        <f t="shared" si="0"/>
        <v>0</v>
      </c>
      <c r="E10" s="34">
        <v>1</v>
      </c>
      <c r="F10" s="35">
        <f t="shared" si="1"/>
        <v>8.3333333333333329E-2</v>
      </c>
      <c r="G10" s="6">
        <v>3</v>
      </c>
      <c r="H10" s="12">
        <f t="shared" si="2"/>
        <v>0.25</v>
      </c>
      <c r="I10" s="34">
        <v>2</v>
      </c>
      <c r="J10" s="45">
        <f t="shared" si="3"/>
        <v>0.16666666666666666</v>
      </c>
    </row>
    <row r="11" spans="1:16" x14ac:dyDescent="0.25">
      <c r="A11" s="54" t="s">
        <v>33</v>
      </c>
      <c r="B11" s="63">
        <v>64</v>
      </c>
      <c r="C11" s="36">
        <v>1</v>
      </c>
      <c r="D11" s="37">
        <f t="shared" si="0"/>
        <v>1.5625E-2</v>
      </c>
      <c r="E11" s="36">
        <v>2</v>
      </c>
      <c r="F11" s="37">
        <f t="shared" si="1"/>
        <v>3.125E-2</v>
      </c>
      <c r="G11" s="7">
        <v>7</v>
      </c>
      <c r="H11" s="13">
        <f t="shared" si="2"/>
        <v>0.109375</v>
      </c>
      <c r="I11" s="36">
        <v>4</v>
      </c>
      <c r="J11" s="46">
        <f t="shared" si="3"/>
        <v>6.25E-2</v>
      </c>
    </row>
    <row r="12" spans="1:16" x14ac:dyDescent="0.25">
      <c r="A12" s="55" t="s">
        <v>25</v>
      </c>
      <c r="B12" s="64">
        <v>153</v>
      </c>
      <c r="C12" s="38">
        <v>3</v>
      </c>
      <c r="D12" s="39">
        <f t="shared" si="0"/>
        <v>1.9607843137254902E-2</v>
      </c>
      <c r="E12" s="38">
        <v>4</v>
      </c>
      <c r="F12" s="39">
        <f t="shared" si="1"/>
        <v>2.6143790849673203E-2</v>
      </c>
      <c r="G12" s="8">
        <v>21</v>
      </c>
      <c r="H12" s="14">
        <f t="shared" si="2"/>
        <v>0.13725490196078433</v>
      </c>
      <c r="I12" s="38">
        <v>9</v>
      </c>
      <c r="J12" s="47">
        <f t="shared" si="3"/>
        <v>5.8823529411764705E-2</v>
      </c>
    </row>
    <row r="13" spans="1:16" x14ac:dyDescent="0.25">
      <c r="A13" s="54" t="s">
        <v>26</v>
      </c>
      <c r="B13" s="63">
        <v>144</v>
      </c>
      <c r="C13" s="36">
        <v>3</v>
      </c>
      <c r="D13" s="37">
        <f t="shared" si="0"/>
        <v>2.0833333333333332E-2</v>
      </c>
      <c r="E13" s="36">
        <v>4</v>
      </c>
      <c r="F13" s="37">
        <f t="shared" si="1"/>
        <v>2.7777777777777776E-2</v>
      </c>
      <c r="G13" s="7">
        <v>20</v>
      </c>
      <c r="H13" s="13">
        <f t="shared" si="2"/>
        <v>0.1388888888888889</v>
      </c>
      <c r="I13" s="36">
        <v>8</v>
      </c>
      <c r="J13" s="46">
        <f t="shared" si="3"/>
        <v>5.5555555555555552E-2</v>
      </c>
    </row>
    <row r="14" spans="1:16" x14ac:dyDescent="0.25">
      <c r="A14" s="53" t="s">
        <v>36</v>
      </c>
      <c r="B14" s="62">
        <v>8</v>
      </c>
      <c r="C14" s="34"/>
      <c r="D14" s="35">
        <f t="shared" si="0"/>
        <v>0</v>
      </c>
      <c r="E14" s="34"/>
      <c r="F14" s="35">
        <f t="shared" si="1"/>
        <v>0</v>
      </c>
      <c r="G14" s="6">
        <v>1</v>
      </c>
      <c r="H14" s="12">
        <f t="shared" si="2"/>
        <v>0.125</v>
      </c>
      <c r="I14" s="34">
        <v>1</v>
      </c>
      <c r="J14" s="45">
        <f t="shared" si="3"/>
        <v>0.125</v>
      </c>
    </row>
    <row r="15" spans="1:16" x14ac:dyDescent="0.25">
      <c r="A15" s="54" t="s">
        <v>38</v>
      </c>
      <c r="B15" s="63"/>
      <c r="C15" s="36"/>
      <c r="D15" s="37">
        <f t="shared" si="0"/>
        <v>0</v>
      </c>
      <c r="E15" s="36"/>
      <c r="F15" s="37">
        <f t="shared" si="1"/>
        <v>0</v>
      </c>
      <c r="G15" s="7"/>
      <c r="H15" s="13">
        <f t="shared" si="2"/>
        <v>0</v>
      </c>
      <c r="I15" s="36"/>
      <c r="J15" s="46">
        <f t="shared" si="3"/>
        <v>0</v>
      </c>
    </row>
    <row r="16" spans="1:16" x14ac:dyDescent="0.25">
      <c r="A16" s="53" t="s">
        <v>37</v>
      </c>
      <c r="B16" s="62">
        <v>1</v>
      </c>
      <c r="C16" s="34"/>
      <c r="D16" s="35">
        <f t="shared" si="0"/>
        <v>0</v>
      </c>
      <c r="E16" s="34"/>
      <c r="F16" s="35">
        <f t="shared" si="1"/>
        <v>0</v>
      </c>
      <c r="G16" s="6"/>
      <c r="H16" s="12">
        <f t="shared" si="2"/>
        <v>0</v>
      </c>
      <c r="I16" s="34"/>
      <c r="J16" s="45">
        <f t="shared" si="3"/>
        <v>0</v>
      </c>
    </row>
    <row r="17" spans="1:10" x14ac:dyDescent="0.25">
      <c r="A17" s="52" t="s">
        <v>30</v>
      </c>
      <c r="B17" s="61">
        <v>294</v>
      </c>
      <c r="C17" s="32">
        <v>7</v>
      </c>
      <c r="D17" s="33">
        <f t="shared" si="0"/>
        <v>2.3809523809523808E-2</v>
      </c>
      <c r="E17" s="32">
        <v>8</v>
      </c>
      <c r="F17" s="33">
        <f t="shared" si="1"/>
        <v>2.7210884353741496E-2</v>
      </c>
      <c r="G17" s="5">
        <v>24</v>
      </c>
      <c r="H17" s="11">
        <f t="shared" si="2"/>
        <v>8.1632653061224483E-2</v>
      </c>
      <c r="I17" s="32">
        <v>15</v>
      </c>
      <c r="J17" s="44">
        <f t="shared" si="3"/>
        <v>5.1020408163265307E-2</v>
      </c>
    </row>
    <row r="18" spans="1:10" x14ac:dyDescent="0.25">
      <c r="A18" s="53" t="s">
        <v>31</v>
      </c>
      <c r="B18" s="62">
        <v>76</v>
      </c>
      <c r="C18" s="34">
        <v>1</v>
      </c>
      <c r="D18" s="35">
        <f t="shared" si="0"/>
        <v>1.3157894736842105E-2</v>
      </c>
      <c r="E18" s="34">
        <v>3</v>
      </c>
      <c r="F18" s="35">
        <f t="shared" si="1"/>
        <v>3.9473684210526314E-2</v>
      </c>
      <c r="G18" s="6">
        <v>6</v>
      </c>
      <c r="H18" s="12">
        <f t="shared" si="2"/>
        <v>7.8947368421052627E-2</v>
      </c>
      <c r="I18" s="34"/>
      <c r="J18" s="45">
        <f t="shared" si="3"/>
        <v>0</v>
      </c>
    </row>
    <row r="19" spans="1:10" x14ac:dyDescent="0.25">
      <c r="A19" s="54" t="s">
        <v>32</v>
      </c>
      <c r="B19" s="63">
        <v>150</v>
      </c>
      <c r="C19" s="36">
        <v>5</v>
      </c>
      <c r="D19" s="37">
        <f t="shared" si="0"/>
        <v>3.3333333333333333E-2</v>
      </c>
      <c r="E19" s="36">
        <v>4</v>
      </c>
      <c r="F19" s="37">
        <f t="shared" si="1"/>
        <v>2.6666666666666668E-2</v>
      </c>
      <c r="G19" s="7">
        <v>11</v>
      </c>
      <c r="H19" s="13">
        <f t="shared" si="2"/>
        <v>7.3333333333333334E-2</v>
      </c>
      <c r="I19" s="36">
        <v>13</v>
      </c>
      <c r="J19" s="46">
        <f t="shared" si="3"/>
        <v>8.666666666666667E-2</v>
      </c>
    </row>
    <row r="20" spans="1:10" x14ac:dyDescent="0.25">
      <c r="A20" s="53" t="s">
        <v>35</v>
      </c>
      <c r="B20" s="62">
        <v>17</v>
      </c>
      <c r="C20" s="34">
        <v>1</v>
      </c>
      <c r="D20" s="35">
        <f t="shared" si="0"/>
        <v>5.8823529411764705E-2</v>
      </c>
      <c r="E20" s="34">
        <v>1</v>
      </c>
      <c r="F20" s="35">
        <f t="shared" si="1"/>
        <v>5.8823529411764705E-2</v>
      </c>
      <c r="G20" s="6">
        <v>2</v>
      </c>
      <c r="H20" s="12">
        <f t="shared" si="2"/>
        <v>0.11764705882352941</v>
      </c>
      <c r="I20" s="34">
        <v>1</v>
      </c>
      <c r="J20" s="45">
        <f t="shared" si="3"/>
        <v>5.8823529411764705E-2</v>
      </c>
    </row>
    <row r="21" spans="1:10" x14ac:dyDescent="0.25">
      <c r="A21" s="56" t="s">
        <v>34</v>
      </c>
      <c r="B21" s="65">
        <v>51</v>
      </c>
      <c r="C21" s="40"/>
      <c r="D21" s="41">
        <f t="shared" si="0"/>
        <v>0</v>
      </c>
      <c r="E21" s="40"/>
      <c r="F21" s="41">
        <f t="shared" si="1"/>
        <v>0</v>
      </c>
      <c r="G21" s="26">
        <v>5</v>
      </c>
      <c r="H21" s="25">
        <f t="shared" si="2"/>
        <v>9.8039215686274508E-2</v>
      </c>
      <c r="I21" s="40">
        <v>1</v>
      </c>
      <c r="J21" s="48">
        <f t="shared" si="3"/>
        <v>1.9607843137254902E-2</v>
      </c>
    </row>
    <row r="22" spans="1:10" ht="15.75" thickBot="1" x14ac:dyDescent="0.3">
      <c r="A22" s="59" t="s">
        <v>0</v>
      </c>
      <c r="B22" s="66">
        <v>890</v>
      </c>
      <c r="C22" s="42">
        <v>16</v>
      </c>
      <c r="D22" s="43">
        <f t="shared" si="0"/>
        <v>1.7977528089887642E-2</v>
      </c>
      <c r="E22" s="42">
        <v>22</v>
      </c>
      <c r="F22" s="43">
        <f t="shared" si="1"/>
        <v>2.4719101123595506E-2</v>
      </c>
      <c r="G22" s="57">
        <v>95</v>
      </c>
      <c r="H22" s="58">
        <f t="shared" si="2"/>
        <v>0.10674157303370786</v>
      </c>
      <c r="I22" s="42">
        <v>48</v>
      </c>
      <c r="J22" s="49">
        <f t="shared" si="3"/>
        <v>5.3932584269662923E-2</v>
      </c>
    </row>
    <row r="23" spans="1:10" x14ac:dyDescent="0.25">
      <c r="A23" s="3" t="s">
        <v>9</v>
      </c>
    </row>
    <row r="26" spans="1:10" ht="15.75" thickBot="1" x14ac:dyDescent="0.3"/>
    <row r="27" spans="1:10" ht="45" x14ac:dyDescent="0.25">
      <c r="A27" s="85" t="s">
        <v>16</v>
      </c>
      <c r="B27" s="89" t="s">
        <v>1</v>
      </c>
      <c r="C27" s="74" t="s">
        <v>3</v>
      </c>
      <c r="D27" s="75" t="s">
        <v>10</v>
      </c>
      <c r="E27" s="82" t="s">
        <v>4</v>
      </c>
      <c r="F27" s="81" t="s">
        <v>11</v>
      </c>
      <c r="G27" s="74" t="s">
        <v>5</v>
      </c>
      <c r="H27" s="75" t="s">
        <v>12</v>
      </c>
      <c r="I27" s="82" t="s">
        <v>6</v>
      </c>
      <c r="J27" s="75" t="s">
        <v>13</v>
      </c>
    </row>
    <row r="28" spans="1:10" ht="15.75" x14ac:dyDescent="0.25">
      <c r="A28" s="86" t="s">
        <v>18</v>
      </c>
      <c r="B28" s="90">
        <f>B12</f>
        <v>153</v>
      </c>
      <c r="C28" s="76">
        <f>C12</f>
        <v>3</v>
      </c>
      <c r="D28" s="77">
        <f>C28/B28</f>
        <v>1.9607843137254902E-2</v>
      </c>
      <c r="E28" s="73">
        <f>E12</f>
        <v>4</v>
      </c>
      <c r="F28" s="80">
        <f>E28/B28</f>
        <v>2.6143790849673203E-2</v>
      </c>
      <c r="G28" s="76">
        <f>G12</f>
        <v>21</v>
      </c>
      <c r="H28" s="77">
        <f>G28/B28</f>
        <v>0.13725490196078433</v>
      </c>
      <c r="I28" s="73">
        <f>I12</f>
        <v>9</v>
      </c>
      <c r="J28" s="77">
        <f>I28/B28</f>
        <v>5.8823529411764705E-2</v>
      </c>
    </row>
    <row r="29" spans="1:10" ht="15.75" x14ac:dyDescent="0.25">
      <c r="A29" s="87" t="s">
        <v>19</v>
      </c>
      <c r="B29" s="90">
        <f>B18+B20+B21</f>
        <v>144</v>
      </c>
      <c r="C29" s="76">
        <f>C18+C20+C21</f>
        <v>2</v>
      </c>
      <c r="D29" s="77">
        <f>C29/B29</f>
        <v>1.3888888888888888E-2</v>
      </c>
      <c r="E29" s="73">
        <f>E18+E20+E21</f>
        <v>4</v>
      </c>
      <c r="F29" s="80">
        <f>E29/B29</f>
        <v>2.7777777777777776E-2</v>
      </c>
      <c r="G29" s="76">
        <f>G18+G20+G21</f>
        <v>13</v>
      </c>
      <c r="H29" s="77">
        <f>G29/B29</f>
        <v>9.0277777777777776E-2</v>
      </c>
      <c r="I29" s="73">
        <f>I18+I20+I21</f>
        <v>2</v>
      </c>
      <c r="J29" s="77">
        <f>I29/B29</f>
        <v>1.3888888888888888E-2</v>
      </c>
    </row>
    <row r="30" spans="1:10" ht="15.75" x14ac:dyDescent="0.25">
      <c r="A30" s="86" t="s">
        <v>20</v>
      </c>
      <c r="B30" s="90">
        <f>B9</f>
        <v>238</v>
      </c>
      <c r="C30" s="76">
        <f>C9</f>
        <v>4</v>
      </c>
      <c r="D30" s="77">
        <f>C30/B30</f>
        <v>1.680672268907563E-2</v>
      </c>
      <c r="E30" s="73">
        <f>E9</f>
        <v>6</v>
      </c>
      <c r="F30" s="80">
        <f>E30/B30</f>
        <v>2.5210084033613446E-2</v>
      </c>
      <c r="G30" s="76">
        <f>G9</f>
        <v>28</v>
      </c>
      <c r="H30" s="77">
        <f>G30/B30</f>
        <v>0.11764705882352941</v>
      </c>
      <c r="I30" s="73">
        <f>I9</f>
        <v>8</v>
      </c>
      <c r="J30" s="77">
        <f>I30/B30</f>
        <v>3.3613445378151259E-2</v>
      </c>
    </row>
    <row r="31" spans="1:10" ht="15.75" x14ac:dyDescent="0.25">
      <c r="A31" s="86" t="s">
        <v>21</v>
      </c>
      <c r="B31" s="90">
        <f>B10</f>
        <v>12</v>
      </c>
      <c r="C31" s="76">
        <f>C10</f>
        <v>0</v>
      </c>
      <c r="D31" s="77">
        <f>C31/B31</f>
        <v>0</v>
      </c>
      <c r="E31" s="73">
        <f>E10</f>
        <v>1</v>
      </c>
      <c r="F31" s="80">
        <f>E31/B31</f>
        <v>8.3333333333333329E-2</v>
      </c>
      <c r="G31" s="76">
        <f>G10</f>
        <v>3</v>
      </c>
      <c r="H31" s="77">
        <f>G31/B31</f>
        <v>0.25</v>
      </c>
      <c r="I31" s="73">
        <f>I10</f>
        <v>2</v>
      </c>
      <c r="J31" s="77">
        <f>I31/B31</f>
        <v>0.16666666666666666</v>
      </c>
    </row>
    <row r="32" spans="1:10" ht="15.75" x14ac:dyDescent="0.25">
      <c r="A32" s="87" t="s">
        <v>17</v>
      </c>
      <c r="B32" s="90">
        <f>B8+B11</f>
        <v>193</v>
      </c>
      <c r="C32" s="76">
        <f t="shared" ref="C32:I32" si="4">C8+C11</f>
        <v>2</v>
      </c>
      <c r="D32" s="77">
        <f t="shared" ref="D32:D34" si="5">C32/B32</f>
        <v>1.0362694300518135E-2</v>
      </c>
      <c r="E32" s="73">
        <f t="shared" si="4"/>
        <v>3</v>
      </c>
      <c r="F32" s="80">
        <f t="shared" ref="F32:F34" si="6">E32/B32</f>
        <v>1.5544041450777202E-2</v>
      </c>
      <c r="G32" s="76">
        <f t="shared" si="4"/>
        <v>19</v>
      </c>
      <c r="H32" s="77">
        <f t="shared" ref="H32:H34" si="7">G32/B32</f>
        <v>9.8445595854922283E-2</v>
      </c>
      <c r="I32" s="73">
        <f t="shared" si="4"/>
        <v>14</v>
      </c>
      <c r="J32" s="77">
        <f t="shared" ref="J32:J34" si="8">I32/B32</f>
        <v>7.2538860103626937E-2</v>
      </c>
    </row>
    <row r="33" spans="1:10" ht="15.75" x14ac:dyDescent="0.25">
      <c r="A33" s="86" t="s">
        <v>22</v>
      </c>
      <c r="B33" s="90">
        <f>B19</f>
        <v>150</v>
      </c>
      <c r="C33" s="76">
        <f>C19</f>
        <v>5</v>
      </c>
      <c r="D33" s="77">
        <f t="shared" si="5"/>
        <v>3.3333333333333333E-2</v>
      </c>
      <c r="E33" s="73">
        <f>E19</f>
        <v>4</v>
      </c>
      <c r="F33" s="80">
        <f t="shared" si="6"/>
        <v>2.6666666666666668E-2</v>
      </c>
      <c r="G33" s="76">
        <f>G19</f>
        <v>11</v>
      </c>
      <c r="H33" s="77">
        <f t="shared" si="7"/>
        <v>7.3333333333333334E-2</v>
      </c>
      <c r="I33" s="73">
        <f>I19</f>
        <v>13</v>
      </c>
      <c r="J33" s="77">
        <f t="shared" si="8"/>
        <v>8.666666666666667E-2</v>
      </c>
    </row>
    <row r="34" spans="1:10" ht="15.75" thickBot="1" x14ac:dyDescent="0.3">
      <c r="A34" s="88" t="s">
        <v>23</v>
      </c>
      <c r="B34" s="91">
        <f>SUM(B28:B33)</f>
        <v>890</v>
      </c>
      <c r="C34" s="78">
        <f>SUM(C28:C33)</f>
        <v>16</v>
      </c>
      <c r="D34" s="79">
        <f t="shared" si="5"/>
        <v>1.7977528089887642E-2</v>
      </c>
      <c r="E34" s="83">
        <f>SUM(E28:E33)</f>
        <v>22</v>
      </c>
      <c r="F34" s="84">
        <f t="shared" si="6"/>
        <v>2.4719101123595506E-2</v>
      </c>
      <c r="G34" s="78">
        <f>SUM(G28:G33)</f>
        <v>95</v>
      </c>
      <c r="H34" s="79">
        <f t="shared" si="7"/>
        <v>0.10674157303370786</v>
      </c>
      <c r="I34" s="83">
        <f>SUM(I28:I33)</f>
        <v>48</v>
      </c>
      <c r="J34" s="79">
        <f t="shared" si="8"/>
        <v>5.3932584269662923E-2</v>
      </c>
    </row>
    <row r="35" spans="1:10" x14ac:dyDescent="0.25">
      <c r="A35" s="3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zoomScale="85" zoomScaleNormal="85" workbookViewId="0">
      <selection activeCell="G7" sqref="G7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14</v>
      </c>
      <c r="M1" s="1"/>
    </row>
    <row r="2" spans="1:13" ht="15.75" x14ac:dyDescent="0.25">
      <c r="A2" s="2" t="s">
        <v>7</v>
      </c>
      <c r="M2" s="1"/>
    </row>
    <row r="3" spans="1:13" ht="15.75" x14ac:dyDescent="0.25">
      <c r="A3" s="24" t="s">
        <v>50</v>
      </c>
      <c r="M3" s="1"/>
    </row>
    <row r="4" spans="1:13" ht="15.75" x14ac:dyDescent="0.25">
      <c r="A4" s="2"/>
      <c r="M4" s="1"/>
    </row>
    <row r="5" spans="1:13" ht="15.75" thickBot="1" x14ac:dyDescent="0.3"/>
    <row r="6" spans="1:13" ht="45" x14ac:dyDescent="0.25">
      <c r="A6" s="71" t="s">
        <v>2</v>
      </c>
      <c r="B6" s="72" t="s">
        <v>1</v>
      </c>
      <c r="C6" s="67" t="s">
        <v>3</v>
      </c>
      <c r="D6" s="68" t="s">
        <v>10</v>
      </c>
      <c r="E6" s="67" t="s">
        <v>4</v>
      </c>
      <c r="F6" s="68" t="s">
        <v>11</v>
      </c>
      <c r="G6" s="70" t="s">
        <v>5</v>
      </c>
      <c r="H6" s="69" t="s">
        <v>12</v>
      </c>
      <c r="I6" s="67" t="s">
        <v>6</v>
      </c>
      <c r="J6" s="68" t="s">
        <v>13</v>
      </c>
    </row>
    <row r="7" spans="1:13" x14ac:dyDescent="0.25">
      <c r="A7" s="52" t="s">
        <v>48</v>
      </c>
      <c r="B7" s="61">
        <v>671</v>
      </c>
      <c r="C7" s="32">
        <v>10</v>
      </c>
      <c r="D7" s="33">
        <f>IFERROR(C7/B7,0)</f>
        <v>1.4903129657228018E-2</v>
      </c>
      <c r="E7" s="32">
        <v>13</v>
      </c>
      <c r="F7" s="33">
        <f>IFERROR(E7/B7,0)</f>
        <v>1.9374068554396422E-2</v>
      </c>
      <c r="G7" s="5">
        <v>72</v>
      </c>
      <c r="H7" s="11">
        <f>IFERROR(G7/B7,0)</f>
        <v>0.10730253353204174</v>
      </c>
      <c r="I7" s="32">
        <v>32</v>
      </c>
      <c r="J7" s="44">
        <f>IFERROR(I7/B7,0)</f>
        <v>4.7690014903129657E-2</v>
      </c>
    </row>
    <row r="8" spans="1:13" x14ac:dyDescent="0.25">
      <c r="A8" s="53" t="s">
        <v>28</v>
      </c>
      <c r="B8" s="62">
        <v>201</v>
      </c>
      <c r="C8" s="34">
        <v>2</v>
      </c>
      <c r="D8" s="35">
        <f t="shared" ref="D8:D22" si="0">IFERROR(C8/B8,0)</f>
        <v>9.9502487562189053E-3</v>
      </c>
      <c r="E8" s="34">
        <v>2</v>
      </c>
      <c r="F8" s="35">
        <f t="shared" ref="F8:F22" si="1">IFERROR(E8/B8,0)</f>
        <v>9.9502487562189053E-3</v>
      </c>
      <c r="G8" s="6">
        <v>18</v>
      </c>
      <c r="H8" s="12">
        <f t="shared" ref="H8:H22" si="2">IFERROR(G8/B8,0)</f>
        <v>8.9552238805970144E-2</v>
      </c>
      <c r="I8" s="34">
        <v>12</v>
      </c>
      <c r="J8" s="45">
        <f t="shared" ref="J8:J22" si="3">IFERROR(I8/B8,0)</f>
        <v>5.9701492537313432E-2</v>
      </c>
    </row>
    <row r="9" spans="1:13" x14ac:dyDescent="0.25">
      <c r="A9" s="54" t="s">
        <v>46</v>
      </c>
      <c r="B9" s="63">
        <v>333</v>
      </c>
      <c r="C9" s="36">
        <v>6</v>
      </c>
      <c r="D9" s="37">
        <f t="shared" si="0"/>
        <v>1.8018018018018018E-2</v>
      </c>
      <c r="E9" s="36">
        <v>8</v>
      </c>
      <c r="F9" s="37">
        <f t="shared" si="1"/>
        <v>2.4024024024024024E-2</v>
      </c>
      <c r="G9" s="7">
        <v>33</v>
      </c>
      <c r="H9" s="13">
        <f t="shared" si="2"/>
        <v>9.90990990990991E-2</v>
      </c>
      <c r="I9" s="36">
        <v>12</v>
      </c>
      <c r="J9" s="46">
        <f t="shared" si="3"/>
        <v>3.6036036036036036E-2</v>
      </c>
    </row>
    <row r="10" spans="1:13" x14ac:dyDescent="0.25">
      <c r="A10" s="53" t="s">
        <v>29</v>
      </c>
      <c r="B10" s="62">
        <v>28</v>
      </c>
      <c r="C10" s="34">
        <v>1</v>
      </c>
      <c r="D10" s="35">
        <f t="shared" si="0"/>
        <v>3.5714285714285712E-2</v>
      </c>
      <c r="E10" s="34">
        <v>1</v>
      </c>
      <c r="F10" s="35">
        <f t="shared" si="1"/>
        <v>3.5714285714285712E-2</v>
      </c>
      <c r="G10" s="6">
        <v>6</v>
      </c>
      <c r="H10" s="12">
        <f t="shared" si="2"/>
        <v>0.21428571428571427</v>
      </c>
      <c r="I10" s="34">
        <v>4</v>
      </c>
      <c r="J10" s="45">
        <f t="shared" si="3"/>
        <v>0.14285714285714285</v>
      </c>
    </row>
    <row r="11" spans="1:13" x14ac:dyDescent="0.25">
      <c r="A11" s="54" t="s">
        <v>33</v>
      </c>
      <c r="B11" s="63">
        <v>109</v>
      </c>
      <c r="C11" s="36">
        <v>1</v>
      </c>
      <c r="D11" s="37">
        <f t="shared" si="0"/>
        <v>9.1743119266055051E-3</v>
      </c>
      <c r="E11" s="36">
        <v>2</v>
      </c>
      <c r="F11" s="37">
        <f t="shared" si="1"/>
        <v>1.834862385321101E-2</v>
      </c>
      <c r="G11" s="7">
        <v>15</v>
      </c>
      <c r="H11" s="13">
        <f t="shared" si="2"/>
        <v>0.13761467889908258</v>
      </c>
      <c r="I11" s="36">
        <v>4</v>
      </c>
      <c r="J11" s="46">
        <f t="shared" si="3"/>
        <v>3.669724770642202E-2</v>
      </c>
    </row>
    <row r="12" spans="1:13" x14ac:dyDescent="0.25">
      <c r="A12" s="55" t="s">
        <v>25</v>
      </c>
      <c r="B12" s="64">
        <v>265</v>
      </c>
      <c r="C12" s="38">
        <v>4</v>
      </c>
      <c r="D12" s="39">
        <f t="shared" si="0"/>
        <v>1.509433962264151E-2</v>
      </c>
      <c r="E12" s="38">
        <v>7</v>
      </c>
      <c r="F12" s="39">
        <f t="shared" si="1"/>
        <v>2.6415094339622643E-2</v>
      </c>
      <c r="G12" s="8">
        <v>33</v>
      </c>
      <c r="H12" s="14">
        <f t="shared" si="2"/>
        <v>0.12452830188679245</v>
      </c>
      <c r="I12" s="38">
        <v>10</v>
      </c>
      <c r="J12" s="47">
        <f t="shared" si="3"/>
        <v>3.7735849056603772E-2</v>
      </c>
    </row>
    <row r="13" spans="1:13" x14ac:dyDescent="0.25">
      <c r="A13" s="54" t="s">
        <v>26</v>
      </c>
      <c r="B13" s="63">
        <v>241</v>
      </c>
      <c r="C13" s="36">
        <v>4</v>
      </c>
      <c r="D13" s="37">
        <f t="shared" si="0"/>
        <v>1.6597510373443983E-2</v>
      </c>
      <c r="E13" s="36">
        <v>7</v>
      </c>
      <c r="F13" s="37">
        <f t="shared" si="1"/>
        <v>2.9045643153526972E-2</v>
      </c>
      <c r="G13" s="7">
        <v>31</v>
      </c>
      <c r="H13" s="13">
        <f t="shared" si="2"/>
        <v>0.12863070539419086</v>
      </c>
      <c r="I13" s="36">
        <v>9</v>
      </c>
      <c r="J13" s="46">
        <f t="shared" si="3"/>
        <v>3.7344398340248962E-2</v>
      </c>
    </row>
    <row r="14" spans="1:13" x14ac:dyDescent="0.25">
      <c r="A14" s="53" t="s">
        <v>36</v>
      </c>
      <c r="B14" s="62">
        <v>17</v>
      </c>
      <c r="C14" s="34">
        <v>0</v>
      </c>
      <c r="D14" s="35">
        <f t="shared" si="0"/>
        <v>0</v>
      </c>
      <c r="E14" s="34">
        <v>0</v>
      </c>
      <c r="F14" s="35">
        <f t="shared" si="1"/>
        <v>0</v>
      </c>
      <c r="G14" s="6">
        <v>1</v>
      </c>
      <c r="H14" s="12">
        <f t="shared" si="2"/>
        <v>5.8823529411764705E-2</v>
      </c>
      <c r="I14" s="34">
        <v>1</v>
      </c>
      <c r="J14" s="45">
        <f t="shared" si="3"/>
        <v>5.8823529411764705E-2</v>
      </c>
    </row>
    <row r="15" spans="1:13" x14ac:dyDescent="0.25">
      <c r="A15" s="54" t="s">
        <v>38</v>
      </c>
      <c r="B15" s="63">
        <v>3</v>
      </c>
      <c r="C15" s="36">
        <v>0</v>
      </c>
      <c r="D15" s="37">
        <f t="shared" si="0"/>
        <v>0</v>
      </c>
      <c r="E15" s="36">
        <v>0</v>
      </c>
      <c r="F15" s="37">
        <f t="shared" si="1"/>
        <v>0</v>
      </c>
      <c r="G15" s="7">
        <v>0</v>
      </c>
      <c r="H15" s="13">
        <f t="shared" si="2"/>
        <v>0</v>
      </c>
      <c r="I15" s="36">
        <v>0</v>
      </c>
      <c r="J15" s="46">
        <f t="shared" si="3"/>
        <v>0</v>
      </c>
    </row>
    <row r="16" spans="1:13" x14ac:dyDescent="0.25">
      <c r="A16" s="53" t="s">
        <v>37</v>
      </c>
      <c r="B16" s="62">
        <v>4</v>
      </c>
      <c r="C16" s="34">
        <v>0</v>
      </c>
      <c r="D16" s="35">
        <f t="shared" si="0"/>
        <v>0</v>
      </c>
      <c r="E16" s="34">
        <v>0</v>
      </c>
      <c r="F16" s="35">
        <f t="shared" si="1"/>
        <v>0</v>
      </c>
      <c r="G16" s="6">
        <v>1</v>
      </c>
      <c r="H16" s="12">
        <f t="shared" si="2"/>
        <v>0.25</v>
      </c>
      <c r="I16" s="34">
        <v>0</v>
      </c>
      <c r="J16" s="45">
        <f t="shared" si="3"/>
        <v>0</v>
      </c>
    </row>
    <row r="17" spans="1:10" x14ac:dyDescent="0.25">
      <c r="A17" s="52" t="s">
        <v>30</v>
      </c>
      <c r="B17" s="61">
        <v>483</v>
      </c>
      <c r="C17" s="32">
        <v>8</v>
      </c>
      <c r="D17" s="33">
        <f t="shared" si="0"/>
        <v>1.6563146997929608E-2</v>
      </c>
      <c r="E17" s="32">
        <v>23</v>
      </c>
      <c r="F17" s="33">
        <f t="shared" si="1"/>
        <v>4.7619047619047616E-2</v>
      </c>
      <c r="G17" s="5">
        <v>49</v>
      </c>
      <c r="H17" s="11">
        <f t="shared" si="2"/>
        <v>0.10144927536231885</v>
      </c>
      <c r="I17" s="32">
        <v>20</v>
      </c>
      <c r="J17" s="44">
        <f t="shared" si="3"/>
        <v>4.1407867494824016E-2</v>
      </c>
    </row>
    <row r="18" spans="1:10" x14ac:dyDescent="0.25">
      <c r="A18" s="53" t="s">
        <v>31</v>
      </c>
      <c r="B18" s="62">
        <v>113</v>
      </c>
      <c r="C18" s="34">
        <v>1</v>
      </c>
      <c r="D18" s="35">
        <f t="shared" si="0"/>
        <v>8.8495575221238937E-3</v>
      </c>
      <c r="E18" s="34">
        <v>6</v>
      </c>
      <c r="F18" s="35">
        <f t="shared" si="1"/>
        <v>5.3097345132743362E-2</v>
      </c>
      <c r="G18" s="6">
        <v>9</v>
      </c>
      <c r="H18" s="12">
        <f t="shared" si="2"/>
        <v>7.9646017699115043E-2</v>
      </c>
      <c r="I18" s="34">
        <v>0</v>
      </c>
      <c r="J18" s="45">
        <f t="shared" si="3"/>
        <v>0</v>
      </c>
    </row>
    <row r="19" spans="1:10" x14ac:dyDescent="0.25">
      <c r="A19" s="54" t="s">
        <v>32</v>
      </c>
      <c r="B19" s="63">
        <v>263</v>
      </c>
      <c r="C19" s="36">
        <v>5</v>
      </c>
      <c r="D19" s="37">
        <f t="shared" si="0"/>
        <v>1.9011406844106463E-2</v>
      </c>
      <c r="E19" s="36">
        <v>15</v>
      </c>
      <c r="F19" s="37">
        <f t="shared" si="1"/>
        <v>5.7034220532319393E-2</v>
      </c>
      <c r="G19" s="7">
        <v>26</v>
      </c>
      <c r="H19" s="13">
        <f t="shared" si="2"/>
        <v>9.8859315589353611E-2</v>
      </c>
      <c r="I19" s="36">
        <v>18</v>
      </c>
      <c r="J19" s="46">
        <f t="shared" si="3"/>
        <v>6.8441064638783272E-2</v>
      </c>
    </row>
    <row r="20" spans="1:10" x14ac:dyDescent="0.25">
      <c r="A20" s="53" t="s">
        <v>35</v>
      </c>
      <c r="B20" s="62">
        <v>32</v>
      </c>
      <c r="C20" s="34">
        <v>1</v>
      </c>
      <c r="D20" s="35">
        <f t="shared" si="0"/>
        <v>3.125E-2</v>
      </c>
      <c r="E20" s="34">
        <v>2</v>
      </c>
      <c r="F20" s="35">
        <f t="shared" si="1"/>
        <v>6.25E-2</v>
      </c>
      <c r="G20" s="6">
        <v>6</v>
      </c>
      <c r="H20" s="12">
        <f t="shared" si="2"/>
        <v>0.1875</v>
      </c>
      <c r="I20" s="34">
        <v>1</v>
      </c>
      <c r="J20" s="45">
        <f t="shared" si="3"/>
        <v>3.125E-2</v>
      </c>
    </row>
    <row r="21" spans="1:10" x14ac:dyDescent="0.25">
      <c r="A21" s="54" t="s">
        <v>34</v>
      </c>
      <c r="B21" s="65">
        <v>75</v>
      </c>
      <c r="C21" s="40">
        <v>1</v>
      </c>
      <c r="D21" s="41">
        <f t="shared" si="0"/>
        <v>1.3333333333333334E-2</v>
      </c>
      <c r="E21" s="40">
        <v>0</v>
      </c>
      <c r="F21" s="41">
        <f t="shared" si="1"/>
        <v>0</v>
      </c>
      <c r="G21" s="26">
        <v>8</v>
      </c>
      <c r="H21" s="25">
        <f t="shared" si="2"/>
        <v>0.10666666666666667</v>
      </c>
      <c r="I21" s="40">
        <v>1</v>
      </c>
      <c r="J21" s="48">
        <f t="shared" si="3"/>
        <v>1.3333333333333334E-2</v>
      </c>
    </row>
    <row r="22" spans="1:10" ht="15.75" thickBot="1" x14ac:dyDescent="0.3">
      <c r="A22" s="59" t="s">
        <v>39</v>
      </c>
      <c r="B22" s="66">
        <v>1419</v>
      </c>
      <c r="C22" s="42">
        <v>22</v>
      </c>
      <c r="D22" s="43">
        <f t="shared" si="0"/>
        <v>1.5503875968992248E-2</v>
      </c>
      <c r="E22" s="42">
        <v>43</v>
      </c>
      <c r="F22" s="43">
        <f t="shared" si="1"/>
        <v>3.0303030303030304E-2</v>
      </c>
      <c r="G22" s="57">
        <v>154</v>
      </c>
      <c r="H22" s="58">
        <f t="shared" si="2"/>
        <v>0.10852713178294573</v>
      </c>
      <c r="I22" s="42">
        <v>62</v>
      </c>
      <c r="J22" s="49">
        <f t="shared" si="3"/>
        <v>4.3692741367159969E-2</v>
      </c>
    </row>
    <row r="23" spans="1:10" x14ac:dyDescent="0.25">
      <c r="A23" s="16" t="s">
        <v>15</v>
      </c>
    </row>
    <row r="27" spans="1:10" ht="45" x14ac:dyDescent="0.25">
      <c r="A27" s="17" t="s">
        <v>16</v>
      </c>
      <c r="B27" s="18" t="s">
        <v>1</v>
      </c>
      <c r="C27" s="18" t="s">
        <v>3</v>
      </c>
      <c r="D27" s="18" t="s">
        <v>10</v>
      </c>
      <c r="E27" s="18" t="s">
        <v>4</v>
      </c>
      <c r="F27" s="18" t="s">
        <v>11</v>
      </c>
      <c r="G27" s="18" t="s">
        <v>5</v>
      </c>
      <c r="H27" s="18" t="s">
        <v>12</v>
      </c>
      <c r="I27" s="18" t="s">
        <v>6</v>
      </c>
      <c r="J27" s="18" t="s">
        <v>13</v>
      </c>
    </row>
    <row r="28" spans="1:10" ht="15.75" x14ac:dyDescent="0.25">
      <c r="A28" s="20" t="s">
        <v>18</v>
      </c>
      <c r="B28" s="4">
        <f>B12</f>
        <v>265</v>
      </c>
      <c r="C28" s="4">
        <f>C12</f>
        <v>4</v>
      </c>
      <c r="D28" s="15">
        <f>C28/B28</f>
        <v>1.509433962264151E-2</v>
      </c>
      <c r="E28" s="4">
        <f>E12</f>
        <v>7</v>
      </c>
      <c r="F28" s="15">
        <f>E28/B28</f>
        <v>2.6415094339622643E-2</v>
      </c>
      <c r="G28" s="4">
        <f>G12</f>
        <v>33</v>
      </c>
      <c r="H28" s="15">
        <f>G28/B28</f>
        <v>0.12452830188679245</v>
      </c>
      <c r="I28" s="4">
        <f>I12</f>
        <v>10</v>
      </c>
      <c r="J28" s="15">
        <f>I28/B28</f>
        <v>3.7735849056603772E-2</v>
      </c>
    </row>
    <row r="29" spans="1:10" ht="15.75" x14ac:dyDescent="0.25">
      <c r="A29" s="19" t="s">
        <v>19</v>
      </c>
      <c r="B29" s="4">
        <f>B18+B20+B21</f>
        <v>220</v>
      </c>
      <c r="C29" s="4">
        <f>C18+C20+C21</f>
        <v>3</v>
      </c>
      <c r="D29" s="15">
        <f>C29/B29</f>
        <v>1.3636363636363636E-2</v>
      </c>
      <c r="E29" s="4">
        <f>E18+E20+E21</f>
        <v>8</v>
      </c>
      <c r="F29" s="15">
        <f>E29/B29</f>
        <v>3.6363636363636362E-2</v>
      </c>
      <c r="G29" s="4">
        <f>G18+G20+G21</f>
        <v>23</v>
      </c>
      <c r="H29" s="15">
        <f>G29/B29</f>
        <v>0.10454545454545454</v>
      </c>
      <c r="I29" s="4">
        <f>I18+I20+I21</f>
        <v>2</v>
      </c>
      <c r="J29" s="15">
        <f>I29/B29</f>
        <v>9.0909090909090905E-3</v>
      </c>
    </row>
    <row r="30" spans="1:10" ht="15.75" x14ac:dyDescent="0.25">
      <c r="A30" s="20" t="s">
        <v>20</v>
      </c>
      <c r="B30" s="4">
        <f>B9</f>
        <v>333</v>
      </c>
      <c r="C30" s="4">
        <f>C9</f>
        <v>6</v>
      </c>
      <c r="D30" s="15">
        <f>C30/B30</f>
        <v>1.8018018018018018E-2</v>
      </c>
      <c r="E30" s="4">
        <f>E9</f>
        <v>8</v>
      </c>
      <c r="F30" s="15">
        <f>E30/B30</f>
        <v>2.4024024024024024E-2</v>
      </c>
      <c r="G30" s="4">
        <f>G9</f>
        <v>33</v>
      </c>
      <c r="H30" s="15">
        <f>G30/B30</f>
        <v>9.90990990990991E-2</v>
      </c>
      <c r="I30" s="4">
        <f>I9</f>
        <v>12</v>
      </c>
      <c r="J30" s="15">
        <f>I30/B30</f>
        <v>3.6036036036036036E-2</v>
      </c>
    </row>
    <row r="31" spans="1:10" ht="15.75" x14ac:dyDescent="0.25">
      <c r="A31" s="20" t="s">
        <v>21</v>
      </c>
      <c r="B31" s="4">
        <f>B10</f>
        <v>28</v>
      </c>
      <c r="C31" s="4">
        <f>C10</f>
        <v>1</v>
      </c>
      <c r="D31" s="15">
        <f>C31/B31</f>
        <v>3.5714285714285712E-2</v>
      </c>
      <c r="E31" s="4">
        <f>E10</f>
        <v>1</v>
      </c>
      <c r="F31" s="15">
        <f>E31/B31</f>
        <v>3.5714285714285712E-2</v>
      </c>
      <c r="G31" s="4">
        <f>G10</f>
        <v>6</v>
      </c>
      <c r="H31" s="15">
        <f>G31/B31</f>
        <v>0.21428571428571427</v>
      </c>
      <c r="I31" s="4">
        <f>I10</f>
        <v>4</v>
      </c>
      <c r="J31" s="15">
        <f>I31/B31</f>
        <v>0.14285714285714285</v>
      </c>
    </row>
    <row r="32" spans="1:10" ht="15.75" x14ac:dyDescent="0.25">
      <c r="A32" s="19" t="s">
        <v>17</v>
      </c>
      <c r="B32" s="4">
        <f>B8+B11</f>
        <v>310</v>
      </c>
      <c r="C32" s="4">
        <f t="shared" ref="C32:I32" si="4">C8+C11</f>
        <v>3</v>
      </c>
      <c r="D32" s="15">
        <f t="shared" ref="D32:D34" si="5">C32/B32</f>
        <v>9.6774193548387101E-3</v>
      </c>
      <c r="E32" s="4">
        <f t="shared" si="4"/>
        <v>4</v>
      </c>
      <c r="F32" s="15">
        <f t="shared" ref="F32:F34" si="6">E32/B32</f>
        <v>1.2903225806451613E-2</v>
      </c>
      <c r="G32" s="4">
        <f t="shared" si="4"/>
        <v>33</v>
      </c>
      <c r="H32" s="15">
        <f t="shared" ref="H32:H34" si="7">G32/B32</f>
        <v>0.1064516129032258</v>
      </c>
      <c r="I32" s="4">
        <f t="shared" si="4"/>
        <v>16</v>
      </c>
      <c r="J32" s="15">
        <f t="shared" ref="J32:J34" si="8">I32/B32</f>
        <v>5.1612903225806452E-2</v>
      </c>
    </row>
    <row r="33" spans="1:10" ht="15.75" x14ac:dyDescent="0.25">
      <c r="A33" s="20" t="s">
        <v>22</v>
      </c>
      <c r="B33" s="4">
        <f>B19</f>
        <v>263</v>
      </c>
      <c r="C33" s="4">
        <f>C19</f>
        <v>5</v>
      </c>
      <c r="D33" s="15">
        <f t="shared" si="5"/>
        <v>1.9011406844106463E-2</v>
      </c>
      <c r="E33" s="4">
        <f>E19</f>
        <v>15</v>
      </c>
      <c r="F33" s="15">
        <f t="shared" si="6"/>
        <v>5.7034220532319393E-2</v>
      </c>
      <c r="G33" s="4">
        <f>G19</f>
        <v>26</v>
      </c>
      <c r="H33" s="15">
        <f t="shared" si="7"/>
        <v>9.8859315589353611E-2</v>
      </c>
      <c r="I33" s="4">
        <f>I19</f>
        <v>18</v>
      </c>
      <c r="J33" s="15">
        <f t="shared" si="8"/>
        <v>6.8441064638783272E-2</v>
      </c>
    </row>
    <row r="34" spans="1:10" x14ac:dyDescent="0.25">
      <c r="A34" s="21" t="s">
        <v>23</v>
      </c>
      <c r="B34" s="22">
        <f>SUM(B28:B33)</f>
        <v>1419</v>
      </c>
      <c r="C34" s="22">
        <f>SUM(C28:C33)</f>
        <v>22</v>
      </c>
      <c r="D34" s="23">
        <f t="shared" si="5"/>
        <v>1.5503875968992248E-2</v>
      </c>
      <c r="E34" s="22">
        <f>SUM(E28:E33)</f>
        <v>43</v>
      </c>
      <c r="F34" s="23">
        <f t="shared" si="6"/>
        <v>3.0303030303030304E-2</v>
      </c>
      <c r="G34" s="22">
        <f>SUM(G28:G33)</f>
        <v>154</v>
      </c>
      <c r="H34" s="23">
        <f t="shared" si="7"/>
        <v>0.10852713178294573</v>
      </c>
      <c r="I34" s="22">
        <f>SUM(I28:I33)</f>
        <v>62</v>
      </c>
      <c r="J34" s="23">
        <f t="shared" si="8"/>
        <v>4.3692741367159969E-2</v>
      </c>
    </row>
    <row r="35" spans="1:10" x14ac:dyDescent="0.25">
      <c r="A35" s="3" t="s">
        <v>9</v>
      </c>
    </row>
  </sheetData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workbookViewId="0">
      <selection activeCell="E32" sqref="E32"/>
    </sheetView>
  </sheetViews>
  <sheetFormatPr baseColWidth="10" defaultRowHeight="15" x14ac:dyDescent="0.25"/>
  <cols>
    <col min="1" max="1" width="31.7109375" customWidth="1"/>
    <col min="2" max="14" width="11.42578125" style="1"/>
  </cols>
  <sheetData>
    <row r="1" spans="1:9" ht="15.75" x14ac:dyDescent="0.25">
      <c r="A1" s="2" t="s">
        <v>40</v>
      </c>
    </row>
    <row r="2" spans="1:9" ht="15.75" x14ac:dyDescent="0.25">
      <c r="A2" s="24" t="s">
        <v>47</v>
      </c>
    </row>
    <row r="5" spans="1:9" x14ac:dyDescent="0.25">
      <c r="A5" s="95" t="s">
        <v>24</v>
      </c>
      <c r="B5" s="98" t="s">
        <v>44</v>
      </c>
      <c r="C5" s="98" t="s">
        <v>45</v>
      </c>
      <c r="D5" s="98" t="s">
        <v>41</v>
      </c>
      <c r="E5" s="98" t="s">
        <v>42</v>
      </c>
      <c r="F5" s="98" t="s">
        <v>49</v>
      </c>
      <c r="G5" s="98" t="s">
        <v>27</v>
      </c>
      <c r="H5" s="98" t="s">
        <v>43</v>
      </c>
      <c r="I5" s="95" t="s">
        <v>0</v>
      </c>
    </row>
    <row r="6" spans="1:9" x14ac:dyDescent="0.25">
      <c r="A6" s="99" t="s">
        <v>48</v>
      </c>
      <c r="B6" s="100">
        <v>120</v>
      </c>
      <c r="C6" s="101">
        <v>27</v>
      </c>
      <c r="D6" s="100"/>
      <c r="E6" s="101"/>
      <c r="F6" s="100"/>
      <c r="G6" s="101"/>
      <c r="H6" s="100"/>
      <c r="I6" s="101">
        <v>147</v>
      </c>
    </row>
    <row r="7" spans="1:9" x14ac:dyDescent="0.25">
      <c r="A7" s="27" t="s">
        <v>28</v>
      </c>
      <c r="B7" s="102">
        <v>49</v>
      </c>
      <c r="C7" s="103">
        <v>18</v>
      </c>
      <c r="D7" s="102"/>
      <c r="E7" s="103"/>
      <c r="F7" s="102"/>
      <c r="G7" s="103"/>
      <c r="H7" s="102"/>
      <c r="I7" s="103">
        <v>67</v>
      </c>
    </row>
    <row r="8" spans="1:9" x14ac:dyDescent="0.25">
      <c r="A8" s="104" t="s">
        <v>46</v>
      </c>
      <c r="B8" s="105">
        <v>63</v>
      </c>
      <c r="C8" s="106">
        <v>7</v>
      </c>
      <c r="D8" s="105"/>
      <c r="E8" s="106"/>
      <c r="F8" s="105"/>
      <c r="G8" s="106"/>
      <c r="H8" s="105"/>
      <c r="I8" s="106">
        <v>70</v>
      </c>
    </row>
    <row r="9" spans="1:9" x14ac:dyDescent="0.25">
      <c r="A9" s="27" t="s">
        <v>29</v>
      </c>
      <c r="B9" s="102">
        <v>7</v>
      </c>
      <c r="C9" s="103"/>
      <c r="D9" s="102"/>
      <c r="E9" s="103"/>
      <c r="F9" s="102"/>
      <c r="G9" s="103"/>
      <c r="H9" s="102"/>
      <c r="I9" s="103">
        <v>7</v>
      </c>
    </row>
    <row r="10" spans="1:9" x14ac:dyDescent="0.25">
      <c r="A10" s="104" t="s">
        <v>33</v>
      </c>
      <c r="B10" s="105">
        <v>1</v>
      </c>
      <c r="C10" s="106">
        <v>2</v>
      </c>
      <c r="D10" s="105"/>
      <c r="E10" s="106"/>
      <c r="F10" s="105"/>
      <c r="G10" s="106"/>
      <c r="H10" s="105"/>
      <c r="I10" s="106">
        <v>3</v>
      </c>
    </row>
    <row r="11" spans="1:9" x14ac:dyDescent="0.25">
      <c r="A11" s="99" t="s">
        <v>25</v>
      </c>
      <c r="B11" s="100">
        <v>90</v>
      </c>
      <c r="C11" s="101">
        <v>7</v>
      </c>
      <c r="D11" s="100">
        <v>2</v>
      </c>
      <c r="E11" s="101">
        <v>2</v>
      </c>
      <c r="F11" s="100">
        <v>2</v>
      </c>
      <c r="G11" s="101">
        <v>2</v>
      </c>
      <c r="H11" s="100">
        <v>1</v>
      </c>
      <c r="I11" s="101">
        <v>106</v>
      </c>
    </row>
    <row r="12" spans="1:9" x14ac:dyDescent="0.25">
      <c r="A12" s="27" t="s">
        <v>26</v>
      </c>
      <c r="B12" s="102">
        <v>78</v>
      </c>
      <c r="C12" s="103">
        <v>4</v>
      </c>
      <c r="D12" s="102"/>
      <c r="E12" s="103"/>
      <c r="F12" s="102"/>
      <c r="G12" s="103"/>
      <c r="H12" s="102"/>
      <c r="I12" s="103">
        <v>82</v>
      </c>
    </row>
    <row r="13" spans="1:9" x14ac:dyDescent="0.25">
      <c r="A13" s="104" t="s">
        <v>36</v>
      </c>
      <c r="B13" s="105">
        <v>6</v>
      </c>
      <c r="C13" s="106">
        <v>1</v>
      </c>
      <c r="D13" s="105"/>
      <c r="E13" s="106"/>
      <c r="F13" s="105"/>
      <c r="G13" s="106"/>
      <c r="H13" s="105"/>
      <c r="I13" s="106">
        <v>7</v>
      </c>
    </row>
    <row r="14" spans="1:9" x14ac:dyDescent="0.25">
      <c r="A14" s="27" t="s">
        <v>38</v>
      </c>
      <c r="B14" s="102">
        <v>2</v>
      </c>
      <c r="C14" s="103">
        <v>1</v>
      </c>
      <c r="D14" s="102"/>
      <c r="E14" s="103"/>
      <c r="F14" s="102"/>
      <c r="G14" s="103"/>
      <c r="H14" s="102"/>
      <c r="I14" s="103">
        <v>3</v>
      </c>
    </row>
    <row r="15" spans="1:9" x14ac:dyDescent="0.25">
      <c r="A15" s="104" t="s">
        <v>37</v>
      </c>
      <c r="B15" s="105">
        <v>4</v>
      </c>
      <c r="C15" s="106">
        <v>1</v>
      </c>
      <c r="D15" s="105">
        <v>2</v>
      </c>
      <c r="E15" s="106">
        <v>2</v>
      </c>
      <c r="F15" s="105">
        <v>2</v>
      </c>
      <c r="G15" s="106">
        <v>2</v>
      </c>
      <c r="H15" s="105">
        <v>1</v>
      </c>
      <c r="I15" s="106">
        <v>14</v>
      </c>
    </row>
    <row r="16" spans="1:9" x14ac:dyDescent="0.25">
      <c r="A16" s="28" t="s">
        <v>30</v>
      </c>
      <c r="B16" s="107">
        <v>143</v>
      </c>
      <c r="C16" s="108">
        <v>62</v>
      </c>
      <c r="D16" s="107">
        <v>31</v>
      </c>
      <c r="E16" s="108">
        <v>5</v>
      </c>
      <c r="F16" s="107">
        <v>3</v>
      </c>
      <c r="G16" s="108">
        <v>14</v>
      </c>
      <c r="H16" s="107">
        <v>4</v>
      </c>
      <c r="I16" s="108">
        <v>262</v>
      </c>
    </row>
    <row r="17" spans="1:9" x14ac:dyDescent="0.25">
      <c r="A17" s="104" t="s">
        <v>31</v>
      </c>
      <c r="B17" s="105">
        <v>40</v>
      </c>
      <c r="C17" s="106">
        <v>20</v>
      </c>
      <c r="D17" s="105">
        <v>14</v>
      </c>
      <c r="E17" s="106">
        <v>4</v>
      </c>
      <c r="F17" s="105">
        <v>3</v>
      </c>
      <c r="G17" s="106">
        <v>8</v>
      </c>
      <c r="H17" s="105">
        <v>2</v>
      </c>
      <c r="I17" s="106">
        <v>91</v>
      </c>
    </row>
    <row r="18" spans="1:9" x14ac:dyDescent="0.25">
      <c r="A18" s="27" t="s">
        <v>32</v>
      </c>
      <c r="B18" s="102">
        <v>55</v>
      </c>
      <c r="C18" s="103">
        <v>28</v>
      </c>
      <c r="D18" s="102">
        <v>17</v>
      </c>
      <c r="E18" s="103">
        <v>1</v>
      </c>
      <c r="F18" s="102"/>
      <c r="G18" s="103">
        <v>6</v>
      </c>
      <c r="H18" s="102">
        <v>2</v>
      </c>
      <c r="I18" s="103">
        <v>109</v>
      </c>
    </row>
    <row r="19" spans="1:9" x14ac:dyDescent="0.25">
      <c r="A19" s="104" t="s">
        <v>35</v>
      </c>
      <c r="B19" s="105">
        <v>17</v>
      </c>
      <c r="C19" s="106">
        <v>5</v>
      </c>
      <c r="D19" s="105"/>
      <c r="E19" s="106"/>
      <c r="F19" s="105"/>
      <c r="G19" s="106"/>
      <c r="H19" s="105"/>
      <c r="I19" s="106">
        <v>22</v>
      </c>
    </row>
    <row r="20" spans="1:9" ht="15.75" thickBot="1" x14ac:dyDescent="0.3">
      <c r="A20" s="27" t="s">
        <v>34</v>
      </c>
      <c r="B20" s="102">
        <v>31</v>
      </c>
      <c r="C20" s="103">
        <v>9</v>
      </c>
      <c r="D20" s="102"/>
      <c r="E20" s="103"/>
      <c r="F20" s="102"/>
      <c r="G20" s="103"/>
      <c r="H20" s="102"/>
      <c r="I20" s="103">
        <v>40</v>
      </c>
    </row>
    <row r="21" spans="1:9" ht="15.75" thickTop="1" x14ac:dyDescent="0.25">
      <c r="A21" s="29" t="s">
        <v>0</v>
      </c>
      <c r="B21" s="109">
        <v>353</v>
      </c>
      <c r="C21" s="110">
        <v>96</v>
      </c>
      <c r="D21" s="109">
        <v>33</v>
      </c>
      <c r="E21" s="110">
        <v>7</v>
      </c>
      <c r="F21" s="109">
        <v>5</v>
      </c>
      <c r="G21" s="110">
        <v>16</v>
      </c>
      <c r="H21" s="109">
        <v>5</v>
      </c>
      <c r="I21" s="110">
        <v>515</v>
      </c>
    </row>
    <row r="22" spans="1:9" x14ac:dyDescent="0.25">
      <c r="A22" s="3" t="s">
        <v>9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workbookViewId="0">
      <selection activeCell="G13" sqref="G13"/>
    </sheetView>
  </sheetViews>
  <sheetFormatPr baseColWidth="10" defaultRowHeight="15" x14ac:dyDescent="0.25"/>
  <cols>
    <col min="1" max="1" width="20.85546875" bestFit="1" customWidth="1"/>
    <col min="9" max="9" width="26.85546875" customWidth="1"/>
  </cols>
  <sheetData>
    <row r="1" spans="1:16" ht="15.75" x14ac:dyDescent="0.25">
      <c r="A1" s="2" t="s">
        <v>8</v>
      </c>
      <c r="B1" s="1"/>
      <c r="C1" s="1"/>
      <c r="D1" s="1"/>
      <c r="E1" s="1"/>
      <c r="F1" s="1"/>
      <c r="G1" s="1"/>
      <c r="H1" s="1"/>
      <c r="I1" s="2" t="s">
        <v>14</v>
      </c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24" t="s">
        <v>50</v>
      </c>
      <c r="B3" s="1"/>
      <c r="C3" s="1"/>
      <c r="D3" s="1"/>
      <c r="E3" s="1"/>
      <c r="F3" s="1"/>
      <c r="G3" s="1"/>
      <c r="H3" s="1"/>
      <c r="I3" s="24" t="s">
        <v>50</v>
      </c>
      <c r="J3" s="1"/>
      <c r="K3" s="1"/>
      <c r="L3" s="1"/>
      <c r="M3" s="1"/>
      <c r="N3" s="1"/>
      <c r="O3" s="1"/>
      <c r="P3" s="1"/>
    </row>
    <row r="4" spans="1:16" ht="45" x14ac:dyDescent="0.25">
      <c r="A4" s="9"/>
      <c r="B4" s="10" t="s">
        <v>11</v>
      </c>
      <c r="C4" s="10" t="s">
        <v>12</v>
      </c>
      <c r="D4" s="10" t="s">
        <v>13</v>
      </c>
      <c r="I4" s="9"/>
      <c r="J4" s="10" t="s">
        <v>11</v>
      </c>
      <c r="K4" s="10" t="s">
        <v>12</v>
      </c>
      <c r="L4" s="10" t="s">
        <v>13</v>
      </c>
    </row>
    <row r="5" spans="1:16" x14ac:dyDescent="0.25">
      <c r="A5" s="92" t="s">
        <v>39</v>
      </c>
      <c r="B5" s="93">
        <f>'6_35m'!F22</f>
        <v>2.4719101123595506E-2</v>
      </c>
      <c r="C5" s="93">
        <f>'6_35m'!H22</f>
        <v>0.10674157303370786</v>
      </c>
      <c r="D5" s="94">
        <f>'6_35m'!J22</f>
        <v>5.3932584269662923E-2</v>
      </c>
      <c r="I5" s="92" t="s">
        <v>39</v>
      </c>
      <c r="J5" s="93">
        <f>MENOR_5!F22</f>
        <v>3.0303030303030304E-2</v>
      </c>
      <c r="K5" s="93">
        <f>MENOR_5!H22</f>
        <v>0.10852713178294573</v>
      </c>
      <c r="L5" s="94">
        <f>MENOR_5!J22</f>
        <v>4.3692741367159969E-2</v>
      </c>
    </row>
    <row r="11" spans="1:16" ht="45" x14ac:dyDescent="0.25">
      <c r="A11" s="17" t="s">
        <v>16</v>
      </c>
      <c r="B11" s="18" t="s">
        <v>10</v>
      </c>
      <c r="C11" s="18" t="s">
        <v>11</v>
      </c>
      <c r="D11" s="18" t="s">
        <v>12</v>
      </c>
      <c r="E11" s="18" t="s">
        <v>13</v>
      </c>
      <c r="I11" s="17" t="s">
        <v>16</v>
      </c>
      <c r="J11" s="18" t="s">
        <v>10</v>
      </c>
      <c r="K11" s="18" t="s">
        <v>11</v>
      </c>
      <c r="L11" s="18" t="s">
        <v>12</v>
      </c>
      <c r="M11" s="18" t="s">
        <v>13</v>
      </c>
    </row>
    <row r="12" spans="1:16" ht="15.75" x14ac:dyDescent="0.25">
      <c r="A12" s="20" t="s">
        <v>18</v>
      </c>
      <c r="B12" s="15">
        <f>'6_35m'!D28</f>
        <v>1.9607843137254902E-2</v>
      </c>
      <c r="C12" s="15">
        <f>'6_35m'!F28</f>
        <v>2.6143790849673203E-2</v>
      </c>
      <c r="D12" s="15">
        <f>'6_35m'!H28</f>
        <v>0.13725490196078433</v>
      </c>
      <c r="E12" s="15">
        <f>'6_35m'!J28</f>
        <v>5.8823529411764705E-2</v>
      </c>
      <c r="I12" s="20" t="s">
        <v>18</v>
      </c>
      <c r="J12" s="15">
        <f>MENOR_5!D28</f>
        <v>1.509433962264151E-2</v>
      </c>
      <c r="K12" s="15">
        <f>MENOR_5!F28</f>
        <v>2.6415094339622643E-2</v>
      </c>
      <c r="L12" s="15">
        <f>MENOR_5!H28</f>
        <v>0.12452830188679245</v>
      </c>
      <c r="M12" s="15">
        <f>MENOR_5!J28</f>
        <v>3.7735849056603772E-2</v>
      </c>
    </row>
    <row r="13" spans="1:16" ht="15.75" x14ac:dyDescent="0.25">
      <c r="A13" s="19" t="s">
        <v>19</v>
      </c>
      <c r="B13" s="15">
        <f>'6_35m'!D29</f>
        <v>1.3888888888888888E-2</v>
      </c>
      <c r="C13" s="15">
        <f>'6_35m'!F29</f>
        <v>2.7777777777777776E-2</v>
      </c>
      <c r="D13" s="15">
        <f>'6_35m'!H29</f>
        <v>9.0277777777777776E-2</v>
      </c>
      <c r="E13" s="15">
        <f>'6_35m'!J29</f>
        <v>1.3888888888888888E-2</v>
      </c>
      <c r="I13" s="19" t="s">
        <v>19</v>
      </c>
      <c r="J13" s="15">
        <f>MENOR_5!D29</f>
        <v>1.3636363636363636E-2</v>
      </c>
      <c r="K13" s="15">
        <f>MENOR_5!F29</f>
        <v>3.6363636363636362E-2</v>
      </c>
      <c r="L13" s="15">
        <f>MENOR_5!H29</f>
        <v>0.10454545454545454</v>
      </c>
      <c r="M13" s="15">
        <f>MENOR_5!J29</f>
        <v>9.0909090909090905E-3</v>
      </c>
    </row>
    <row r="14" spans="1:16" ht="15.75" x14ac:dyDescent="0.25">
      <c r="A14" s="20" t="s">
        <v>20</v>
      </c>
      <c r="B14" s="15">
        <f>'6_35m'!D30</f>
        <v>1.680672268907563E-2</v>
      </c>
      <c r="C14" s="15">
        <f>'6_35m'!F30</f>
        <v>2.5210084033613446E-2</v>
      </c>
      <c r="D14" s="15">
        <f>'6_35m'!H30</f>
        <v>0.11764705882352941</v>
      </c>
      <c r="E14" s="15">
        <f>'6_35m'!J30</f>
        <v>3.3613445378151259E-2</v>
      </c>
      <c r="I14" s="20" t="s">
        <v>20</v>
      </c>
      <c r="J14" s="15">
        <f>MENOR_5!D30</f>
        <v>1.8018018018018018E-2</v>
      </c>
      <c r="K14" s="15">
        <f>MENOR_5!F30</f>
        <v>2.4024024024024024E-2</v>
      </c>
      <c r="L14" s="15">
        <f>MENOR_5!H30</f>
        <v>9.90990990990991E-2</v>
      </c>
      <c r="M14" s="15">
        <f>MENOR_5!J30</f>
        <v>3.6036036036036036E-2</v>
      </c>
    </row>
    <row r="15" spans="1:16" ht="15.75" x14ac:dyDescent="0.25">
      <c r="A15" s="20" t="s">
        <v>21</v>
      </c>
      <c r="B15" s="15">
        <f>'6_35m'!D31</f>
        <v>0</v>
      </c>
      <c r="C15" s="15">
        <f>'6_35m'!F31</f>
        <v>8.3333333333333329E-2</v>
      </c>
      <c r="D15" s="15">
        <f>'6_35m'!H31</f>
        <v>0.25</v>
      </c>
      <c r="E15" s="15">
        <f>'6_35m'!J31</f>
        <v>0.16666666666666666</v>
      </c>
      <c r="I15" s="20" t="s">
        <v>21</v>
      </c>
      <c r="J15" s="15">
        <f>MENOR_5!D31</f>
        <v>3.5714285714285712E-2</v>
      </c>
      <c r="K15" s="15">
        <f>MENOR_5!F31</f>
        <v>3.5714285714285712E-2</v>
      </c>
      <c r="L15" s="15">
        <f>MENOR_5!H31</f>
        <v>0.21428571428571427</v>
      </c>
      <c r="M15" s="15">
        <f>MENOR_5!J31</f>
        <v>0.14285714285714285</v>
      </c>
    </row>
    <row r="16" spans="1:16" ht="15.75" x14ac:dyDescent="0.25">
      <c r="A16" s="19" t="s">
        <v>17</v>
      </c>
      <c r="B16" s="15">
        <f>'6_35m'!D32</f>
        <v>1.0362694300518135E-2</v>
      </c>
      <c r="C16" s="15">
        <f>'6_35m'!F32</f>
        <v>1.5544041450777202E-2</v>
      </c>
      <c r="D16" s="15">
        <f>'6_35m'!H32</f>
        <v>9.8445595854922283E-2</v>
      </c>
      <c r="E16" s="15">
        <f>'6_35m'!J32</f>
        <v>7.2538860103626937E-2</v>
      </c>
      <c r="I16" s="19" t="s">
        <v>17</v>
      </c>
      <c r="J16" s="15">
        <f>MENOR_5!D32</f>
        <v>9.6774193548387101E-3</v>
      </c>
      <c r="K16" s="15">
        <f>MENOR_5!F32</f>
        <v>1.2903225806451613E-2</v>
      </c>
      <c r="L16" s="15">
        <f>MENOR_5!H32</f>
        <v>0.1064516129032258</v>
      </c>
      <c r="M16" s="15">
        <f>MENOR_5!J32</f>
        <v>5.1612903225806452E-2</v>
      </c>
    </row>
    <row r="17" spans="1:13" ht="15.75" x14ac:dyDescent="0.25">
      <c r="A17" s="20" t="s">
        <v>22</v>
      </c>
      <c r="B17" s="15">
        <f>'6_35m'!D33</f>
        <v>3.3333333333333333E-2</v>
      </c>
      <c r="C17" s="15">
        <f>'6_35m'!F33</f>
        <v>2.6666666666666668E-2</v>
      </c>
      <c r="D17" s="15">
        <f>'6_35m'!H33</f>
        <v>7.3333333333333334E-2</v>
      </c>
      <c r="E17" s="15">
        <f>'6_35m'!J33</f>
        <v>8.666666666666667E-2</v>
      </c>
      <c r="I17" s="20" t="s">
        <v>22</v>
      </c>
      <c r="J17" s="15">
        <f>MENOR_5!D33</f>
        <v>1.9011406844106463E-2</v>
      </c>
      <c r="K17" s="15">
        <f>MENOR_5!F33</f>
        <v>5.7034220532319393E-2</v>
      </c>
      <c r="L17" s="15">
        <f>MENOR_5!H33</f>
        <v>9.8859315589353611E-2</v>
      </c>
      <c r="M17" s="15">
        <f>MENOR_5!J33</f>
        <v>6.8441064638783272E-2</v>
      </c>
    </row>
    <row r="18" spans="1:13" x14ac:dyDescent="0.25">
      <c r="A18" s="96" t="s">
        <v>23</v>
      </c>
      <c r="B18" s="97">
        <f>'6_35m'!D34</f>
        <v>1.7977528089887642E-2</v>
      </c>
      <c r="C18" s="97">
        <f>'6_35m'!F34</f>
        <v>2.4719101123595506E-2</v>
      </c>
      <c r="D18" s="97">
        <f>'6_35m'!H34</f>
        <v>0.10674157303370786</v>
      </c>
      <c r="E18" s="97">
        <f>'6_35m'!J34</f>
        <v>5.3932584269662923E-2</v>
      </c>
      <c r="I18" s="96" t="s">
        <v>23</v>
      </c>
      <c r="J18" s="97">
        <f>MENOR_5!D34</f>
        <v>1.5503875968992248E-2</v>
      </c>
      <c r="K18" s="97">
        <f>MENOR_5!F34</f>
        <v>3.0303030303030304E-2</v>
      </c>
      <c r="L18" s="97">
        <f>MENOR_5!H34</f>
        <v>0.10852713178294573</v>
      </c>
      <c r="M18" s="97">
        <f>MENOR_5!J34</f>
        <v>4.3692741367159969E-2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</vt:vector>
  </HeadingPairs>
  <TitlesOfParts>
    <vt:vector size="7" baseType="lpstr">
      <vt:lpstr>6_35m</vt:lpstr>
      <vt:lpstr>MENOR_5</vt:lpstr>
      <vt:lpstr>ANTIPARASIT</vt:lpstr>
      <vt:lpstr>RESUM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ESTADISTICA</cp:lastModifiedBy>
  <cp:lastPrinted>2024-09-16T19:52:21Z</cp:lastPrinted>
  <dcterms:created xsi:type="dcterms:W3CDTF">2023-09-01T15:27:48Z</dcterms:created>
  <dcterms:modified xsi:type="dcterms:W3CDTF">2026-04-14T15:02:05Z</dcterms:modified>
</cp:coreProperties>
</file>