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ANEMIA\"/>
    </mc:Choice>
  </mc:AlternateContent>
  <xr:revisionPtr revIDLastSave="0" documentId="13_ncr:1_{8598C34E-F91D-4D4A-AC22-3D56D54D15A7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6_35M" sheetId="4" r:id="rId1"/>
    <sheet name="RECUPERADOS" sheetId="18" r:id="rId2"/>
    <sheet name="Gráfico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8" l="1"/>
  <c r="D21" i="18"/>
  <c r="E21" i="18"/>
  <c r="F21" i="18"/>
  <c r="B21" i="18"/>
  <c r="F16" i="18"/>
  <c r="E16" i="18"/>
  <c r="D16" i="18"/>
  <c r="C16" i="18"/>
  <c r="B16" i="18"/>
  <c r="F11" i="18"/>
  <c r="E11" i="18"/>
  <c r="G11" i="18" s="1"/>
  <c r="D11" i="18"/>
  <c r="C11" i="18"/>
  <c r="B11" i="18"/>
  <c r="C6" i="18"/>
  <c r="G6" i="18" s="1"/>
  <c r="D6" i="18"/>
  <c r="E6" i="18"/>
  <c r="F6" i="18"/>
  <c r="B6" i="18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E35" i="4"/>
  <c r="I34" i="4"/>
  <c r="H34" i="4"/>
  <c r="G34" i="4"/>
  <c r="F34" i="4"/>
  <c r="E34" i="4"/>
  <c r="I33" i="4"/>
  <c r="I32" i="4"/>
  <c r="H32" i="4"/>
  <c r="G32" i="4"/>
  <c r="F32" i="4"/>
  <c r="E32" i="4"/>
  <c r="C32" i="4"/>
  <c r="C36" i="4"/>
  <c r="C37" i="4"/>
  <c r="B32" i="4"/>
  <c r="B37" i="4"/>
  <c r="B36" i="4"/>
  <c r="B35" i="4"/>
  <c r="I16" i="4"/>
  <c r="I11" i="4"/>
  <c r="I6" i="4"/>
  <c r="C6" i="4" s="1"/>
  <c r="C20" i="4"/>
  <c r="C19" i="4"/>
  <c r="C18" i="4"/>
  <c r="C17" i="4"/>
  <c r="C34" i="4" s="1"/>
  <c r="C15" i="4"/>
  <c r="C14" i="4"/>
  <c r="C13" i="4"/>
  <c r="C12" i="4"/>
  <c r="C10" i="4"/>
  <c r="C9" i="4"/>
  <c r="C8" i="4"/>
  <c r="C7" i="4"/>
  <c r="C35" i="4" s="1"/>
  <c r="G16" i="4"/>
  <c r="G11" i="4"/>
  <c r="G33" i="4" s="1"/>
  <c r="G6" i="4"/>
  <c r="G21" i="4" s="1"/>
  <c r="H16" i="4"/>
  <c r="F16" i="4"/>
  <c r="E16" i="4"/>
  <c r="B16" i="4"/>
  <c r="H11" i="4"/>
  <c r="H33" i="4" s="1"/>
  <c r="F11" i="4"/>
  <c r="F33" i="4" s="1"/>
  <c r="E11" i="4"/>
  <c r="E33" i="4" s="1"/>
  <c r="E38" i="4" s="1"/>
  <c r="B11" i="4"/>
  <c r="E6" i="4"/>
  <c r="F6" i="4"/>
  <c r="H6" i="4"/>
  <c r="B6" i="4"/>
  <c r="G20" i="18"/>
  <c r="G19" i="18"/>
  <c r="G18" i="18"/>
  <c r="G17" i="18"/>
  <c r="G16" i="18"/>
  <c r="G15" i="18"/>
  <c r="G14" i="18"/>
  <c r="G13" i="18"/>
  <c r="G12" i="18"/>
  <c r="G10" i="18"/>
  <c r="G9" i="18"/>
  <c r="G8" i="18"/>
  <c r="G7" i="18"/>
  <c r="C30" i="18"/>
  <c r="D30" i="18"/>
  <c r="E30" i="18"/>
  <c r="F30" i="18"/>
  <c r="C31" i="18"/>
  <c r="D31" i="18"/>
  <c r="E31" i="18"/>
  <c r="F31" i="18"/>
  <c r="C32" i="18"/>
  <c r="D32" i="18"/>
  <c r="E32" i="18"/>
  <c r="F32" i="18"/>
  <c r="C33" i="18"/>
  <c r="D33" i="18"/>
  <c r="E33" i="18"/>
  <c r="F33" i="18"/>
  <c r="C34" i="18"/>
  <c r="D34" i="18"/>
  <c r="E34" i="18"/>
  <c r="F34" i="18"/>
  <c r="C35" i="18"/>
  <c r="D35" i="18"/>
  <c r="E35" i="18"/>
  <c r="F35" i="18"/>
  <c r="B34" i="18"/>
  <c r="B33" i="18"/>
  <c r="B32" i="18"/>
  <c r="B31" i="18"/>
  <c r="B30" i="18"/>
  <c r="B35" i="18"/>
  <c r="F38" i="4" l="1"/>
  <c r="G38" i="4"/>
  <c r="I21" i="4"/>
  <c r="H38" i="4"/>
  <c r="I38" i="4"/>
  <c r="C16" i="4"/>
  <c r="C11" i="4"/>
  <c r="C33" i="4" s="1"/>
  <c r="C38" i="4" s="1"/>
  <c r="H21" i="4"/>
  <c r="F21" i="4"/>
  <c r="E21" i="4"/>
  <c r="B21" i="4"/>
  <c r="G21" i="18"/>
  <c r="A36" i="18"/>
  <c r="C21" i="4" l="1"/>
  <c r="G32" i="18"/>
  <c r="G35" i="18"/>
  <c r="G30" i="18"/>
  <c r="G33" i="18"/>
  <c r="B36" i="18"/>
  <c r="G31" i="18"/>
  <c r="F36" i="18"/>
  <c r="E36" i="18"/>
  <c r="D36" i="18"/>
  <c r="G34" i="18"/>
  <c r="C36" i="18"/>
  <c r="G36" i="18" l="1"/>
  <c r="B33" i="4"/>
  <c r="B34" i="4"/>
  <c r="B38" i="4" l="1"/>
  <c r="D32" i="4"/>
  <c r="D35" i="4"/>
  <c r="D36" i="4"/>
  <c r="D33" i="4"/>
  <c r="D34" i="4"/>
  <c r="D37" i="4"/>
  <c r="D38" i="4" l="1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</calcChain>
</file>

<file path=xl/sharedStrings.xml><?xml version="1.0" encoding="utf-8"?>
<sst xmlns="http://schemas.openxmlformats.org/spreadsheetml/2006/main" count="92" uniqueCount="50">
  <si>
    <t>TOTAL ANEMIAS</t>
  </si>
  <si>
    <t>% ANEMIA</t>
  </si>
  <si>
    <t>ISLAY</t>
  </si>
  <si>
    <t>FUENTE: HISMINSA</t>
  </si>
  <si>
    <t>COCACHACRA</t>
  </si>
  <si>
    <t>MOLLENDO</t>
  </si>
  <si>
    <t>PROVINCIA</t>
  </si>
  <si>
    <t>MICRORED/ESTABLECIMIENTO</t>
  </si>
  <si>
    <t>DEÁN VALDIVIA</t>
  </si>
  <si>
    <t>MEJÍA</t>
  </si>
  <si>
    <t>PUNTA DE BOMBÓN</t>
  </si>
  <si>
    <t>C.S. MATARANI</t>
  </si>
  <si>
    <t>C.S. COCACHACRA</t>
  </si>
  <si>
    <t>C.S. LA CURVA</t>
  </si>
  <si>
    <t>C.S. LA PUNTA</t>
  </si>
  <si>
    <t>P.S. MEJIA</t>
  </si>
  <si>
    <t>P.S. VILLA LOURDES</t>
  </si>
  <si>
    <t>P.S. EL FISCAL</t>
  </si>
  <si>
    <t>P.S. EL TORO</t>
  </si>
  <si>
    <t>P.S. LA PASCANA</t>
  </si>
  <si>
    <t>P.S. ALTO ENSENADA</t>
  </si>
  <si>
    <t>P.S. EL ARENAL</t>
  </si>
  <si>
    <t>ANEMIAS EN NIÑOS DE 6 A 35 MESES POR DISTRITOS  - RED DE SALUD ISLAY</t>
  </si>
  <si>
    <t>1A</t>
  </si>
  <si>
    <t>2A</t>
  </si>
  <si>
    <t>3A</t>
  </si>
  <si>
    <t>4A</t>
  </si>
  <si>
    <t>Total general</t>
  </si>
  <si>
    <t>M.R. COCACHACRA</t>
  </si>
  <si>
    <t>M.R. LA PUNTA</t>
  </si>
  <si>
    <t>NIÑOS RECUPERADOS DE ANEMIA</t>
  </si>
  <si>
    <t>ESTABLECIMIENTO</t>
  </si>
  <si>
    <t>MENOR DE 1 AÑO</t>
  </si>
  <si>
    <t>RECUPERADOS POR DISTRITO</t>
  </si>
  <si>
    <t>CÓDIGO D509, LAB=PR, TIPO_DIAG=R</t>
  </si>
  <si>
    <t xml:space="preserve">ANEMIA EN NIÑOS DE 6 A 35 MESES POR MICRO REDES Y ESTABLECIMIENTOS </t>
  </si>
  <si>
    <t>HOSPITAL ALTO INCLÁN</t>
  </si>
  <si>
    <t>SIN M.R.</t>
  </si>
  <si>
    <t>TOTAL ISLAY</t>
  </si>
  <si>
    <t>ENERO A MAYO 2026</t>
  </si>
  <si>
    <t>DOSAJE_HB</t>
  </si>
  <si>
    <t>LEV</t>
  </si>
  <si>
    <t>MOD</t>
  </si>
  <si>
    <t>SEV</t>
  </si>
  <si>
    <t>VACIO</t>
  </si>
  <si>
    <t>OTROS</t>
  </si>
  <si>
    <t>&gt;=40%</t>
  </si>
  <si>
    <t>20-39%</t>
  </si>
  <si>
    <t>&lt;20%</t>
  </si>
  <si>
    <t>LEYENDA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</si>
</sst>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rgb="FF0070C0"/>
        <bgColor theme="4" tint="-0.249977111117893"/>
      </patternFill>
    </fill>
    <fill>
      <patternFill patternType="solid">
        <fgColor rgb="FF0070C0"/>
        <bgColor theme="8" tint="-0.249977111117893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double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double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8" tint="-0.249977111117893"/>
      </top>
      <bottom style="thin">
        <color theme="8" tint="0.79998168889431442"/>
      </bottom>
      <diagonal/>
    </border>
    <border>
      <left/>
      <right/>
      <top style="thin">
        <color theme="8" tint="-0.249977111117893"/>
      </top>
      <bottom style="thin">
        <color theme="8" tint="0.5999938962981048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3" fillId="3" borderId="3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3" fillId="3" borderId="4" xfId="1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3" fillId="2" borderId="9" xfId="0" applyFont="1" applyFill="1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2" fillId="0" borderId="0" xfId="0" applyFont="1"/>
    <xf numFmtId="0" fontId="0" fillId="0" borderId="9" xfId="1" applyNumberFormat="1" applyFont="1" applyBorder="1" applyAlignment="1">
      <alignment horizontal="center"/>
    </xf>
    <xf numFmtId="0" fontId="2" fillId="4" borderId="9" xfId="1" applyNumberFormat="1" applyFont="1" applyFill="1" applyBorder="1" applyAlignment="1">
      <alignment horizontal="center"/>
    </xf>
    <xf numFmtId="0" fontId="3" fillId="7" borderId="9" xfId="0" applyFont="1" applyFill="1" applyBorder="1"/>
    <xf numFmtId="0" fontId="3" fillId="8" borderId="11" xfId="0" applyFont="1" applyFill="1" applyBorder="1" applyAlignment="1">
      <alignment horizontal="center" wrapText="1"/>
    </xf>
    <xf numFmtId="0" fontId="3" fillId="8" borderId="11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5" borderId="9" xfId="0" applyFont="1" applyFill="1" applyBorder="1"/>
    <xf numFmtId="0" fontId="3" fillId="5" borderId="9" xfId="0" applyFont="1" applyFill="1" applyBorder="1" applyAlignment="1">
      <alignment horizontal="center" wrapText="1"/>
    </xf>
    <xf numFmtId="0" fontId="3" fillId="5" borderId="9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left"/>
    </xf>
    <xf numFmtId="0" fontId="3" fillId="6" borderId="9" xfId="0" applyFont="1" applyFill="1" applyBorder="1" applyAlignment="1">
      <alignment horizontal="center"/>
    </xf>
    <xf numFmtId="0" fontId="0" fillId="0" borderId="9" xfId="0" applyBorder="1" applyAlignment="1">
      <alignment horizontal="left" indent="1"/>
    </xf>
    <xf numFmtId="0" fontId="2" fillId="10" borderId="9" xfId="0" applyFont="1" applyFill="1" applyBorder="1" applyAlignment="1">
      <alignment horizontal="left"/>
    </xf>
    <xf numFmtId="0" fontId="2" fillId="10" borderId="9" xfId="0" applyFont="1" applyFill="1" applyBorder="1" applyAlignment="1">
      <alignment horizontal="center"/>
    </xf>
    <xf numFmtId="164" fontId="8" fillId="0" borderId="9" xfId="1" applyNumberFormat="1" applyFont="1" applyFill="1" applyBorder="1" applyAlignment="1">
      <alignment horizontal="center"/>
    </xf>
    <xf numFmtId="0" fontId="9" fillId="0" borderId="0" xfId="0" applyFont="1"/>
    <xf numFmtId="0" fontId="4" fillId="0" borderId="0" xfId="0" quotePrefix="1" applyFont="1"/>
    <xf numFmtId="0" fontId="7" fillId="9" borderId="9" xfId="0" applyFont="1" applyFill="1" applyBorder="1" applyAlignment="1">
      <alignment vertical="center" wrapText="1"/>
    </xf>
    <xf numFmtId="0" fontId="2" fillId="11" borderId="9" xfId="0" applyFont="1" applyFill="1" applyBorder="1"/>
    <xf numFmtId="0" fontId="7" fillId="12" borderId="9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3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C44F00"/>
      <color rgb="FF00CC66"/>
      <color rgb="FFB1E6F9"/>
      <color rgb="FF8EEE8E"/>
      <color rgb="FF99FF33"/>
      <color rgb="FF327EC4"/>
      <color rgb="FFFFCCFF"/>
      <color rgb="FFC9F7C9"/>
      <color rgb="FF48C5F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j-ea"/>
                <a:cs typeface="+mj-cs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ANEMIA EN NIÑOS DE 6 A 35 MESES</a:t>
            </a:r>
          </a:p>
          <a:p>
            <a:pPr>
              <a:defRPr>
                <a:solidFill>
                  <a:schemeClr val="tx1"/>
                </a:solidFill>
                <a:latin typeface="+mn-lt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ENERO A MAYO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'6_35M'!$B$31</c:f>
              <c:strCache>
                <c:ptCount val="1"/>
                <c:pt idx="0">
                  <c:v>DOSAJE_HB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'6_35M'!$B$32:$B$38</c:f>
              <c:numCache>
                <c:formatCode>General</c:formatCode>
                <c:ptCount val="7"/>
                <c:pt idx="0">
                  <c:v>271</c:v>
                </c:pt>
                <c:pt idx="1">
                  <c:v>124</c:v>
                </c:pt>
                <c:pt idx="2">
                  <c:v>139</c:v>
                </c:pt>
                <c:pt idx="3">
                  <c:v>101</c:v>
                </c:pt>
                <c:pt idx="4">
                  <c:v>12</c:v>
                </c:pt>
                <c:pt idx="5">
                  <c:v>115</c:v>
                </c:pt>
                <c:pt idx="6">
                  <c:v>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1-43F3-A476-A09EFD760CF7}"/>
            </c:ext>
          </c:extLst>
        </c:ser>
        <c:ser>
          <c:idx val="1"/>
          <c:order val="1"/>
          <c:tx>
            <c:strRef>
              <c:f>'6_35M'!$C$31</c:f>
              <c:strCache>
                <c:ptCount val="1"/>
                <c:pt idx="0">
                  <c:v>TOTAL ANEMIAS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'6_35M'!$C$32:$C$38</c:f>
              <c:numCache>
                <c:formatCode>General</c:formatCode>
                <c:ptCount val="7"/>
                <c:pt idx="0">
                  <c:v>26</c:v>
                </c:pt>
                <c:pt idx="1">
                  <c:v>33</c:v>
                </c:pt>
                <c:pt idx="2">
                  <c:v>16</c:v>
                </c:pt>
                <c:pt idx="3">
                  <c:v>6</c:v>
                </c:pt>
                <c:pt idx="4">
                  <c:v>0</c:v>
                </c:pt>
                <c:pt idx="5">
                  <c:v>7</c:v>
                </c:pt>
                <c:pt idx="6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1-43F3-A476-A09EFD760CF7}"/>
            </c:ext>
          </c:extLst>
        </c:ser>
        <c:ser>
          <c:idx val="2"/>
          <c:order val="2"/>
          <c:tx>
            <c:strRef>
              <c:f>'6_35M'!$D$31</c:f>
              <c:strCache>
                <c:ptCount val="1"/>
                <c:pt idx="0">
                  <c:v>% ANEMIA</c:v>
                </c:pt>
              </c:strCache>
            </c:strRef>
          </c:tx>
          <c:spPr>
            <a:solidFill>
              <a:srgbClr val="C44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'6_35M'!$D$32:$D$38</c:f>
              <c:numCache>
                <c:formatCode>0.0%</c:formatCode>
                <c:ptCount val="7"/>
                <c:pt idx="0">
                  <c:v>9.5940959409594101E-2</c:v>
                </c:pt>
                <c:pt idx="1">
                  <c:v>0.2661290322580645</c:v>
                </c:pt>
                <c:pt idx="2">
                  <c:v>0.11510791366906475</c:v>
                </c:pt>
                <c:pt idx="3">
                  <c:v>5.9405940594059403E-2</c:v>
                </c:pt>
                <c:pt idx="4">
                  <c:v>0</c:v>
                </c:pt>
                <c:pt idx="5">
                  <c:v>6.0869565217391307E-2</c:v>
                </c:pt>
                <c:pt idx="6">
                  <c:v>0.11548556430446194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1-43F3-A476-A09EFD760CF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9731632"/>
        <c:axId val="169736624"/>
      </c:barChart>
      <c:catAx>
        <c:axId val="169731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6624"/>
        <c:crosses val="autoZero"/>
        <c:auto val="1"/>
        <c:lblAlgn val="ctr"/>
        <c:lblOffset val="100"/>
        <c:noMultiLvlLbl val="0"/>
      </c:catAx>
      <c:valAx>
        <c:axId val="16973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163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4C70101-A5DF-44C2-9844-3202C83BB925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943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1BB50B-9DC7-46B1-BCB0-0BA528715F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4"/>
  <sheetViews>
    <sheetView showGridLines="0" tabSelected="1" zoomScaleNormal="100" workbookViewId="0">
      <selection activeCell="M9" sqref="M9"/>
    </sheetView>
  </sheetViews>
  <sheetFormatPr baseColWidth="10" defaultRowHeight="15" x14ac:dyDescent="0.25"/>
  <cols>
    <col min="1" max="1" width="35.7109375" customWidth="1"/>
    <col min="2" max="9" width="11.42578125" style="2"/>
  </cols>
  <sheetData>
    <row r="1" spans="1:9" ht="18.75" x14ac:dyDescent="0.3">
      <c r="A1" s="1" t="s">
        <v>35</v>
      </c>
    </row>
    <row r="2" spans="1:9" ht="18.75" x14ac:dyDescent="0.3">
      <c r="A2" s="46" t="s">
        <v>39</v>
      </c>
    </row>
    <row r="5" spans="1:9" ht="30" x14ac:dyDescent="0.25">
      <c r="A5" s="19" t="s">
        <v>7</v>
      </c>
      <c r="B5" s="8" t="s">
        <v>40</v>
      </c>
      <c r="C5" s="8" t="s">
        <v>0</v>
      </c>
      <c r="D5" s="8" t="s">
        <v>1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45</v>
      </c>
    </row>
    <row r="6" spans="1:9" x14ac:dyDescent="0.25">
      <c r="A6" s="3" t="s">
        <v>37</v>
      </c>
      <c r="B6" s="9">
        <f>SUM(B7:B10)</f>
        <v>384</v>
      </c>
      <c r="C6" s="9">
        <f>SUM(E6:I6)</f>
        <v>32</v>
      </c>
      <c r="D6" s="10">
        <f>IFERROR(C6/B6,0)</f>
        <v>8.3333333333333329E-2</v>
      </c>
      <c r="E6" s="9">
        <f t="shared" ref="E6:I6" si="0">SUM(E7:E10)</f>
        <v>15</v>
      </c>
      <c r="F6" s="9">
        <f t="shared" si="0"/>
        <v>3</v>
      </c>
      <c r="G6" s="9">
        <f t="shared" si="0"/>
        <v>0</v>
      </c>
      <c r="H6" s="9">
        <f t="shared" si="0"/>
        <v>13</v>
      </c>
      <c r="I6" s="9">
        <f t="shared" si="0"/>
        <v>1</v>
      </c>
    </row>
    <row r="7" spans="1:9" x14ac:dyDescent="0.25">
      <c r="A7" s="4" t="s">
        <v>11</v>
      </c>
      <c r="B7" s="11">
        <v>101</v>
      </c>
      <c r="C7" s="11">
        <f t="shared" ref="C7:C21" si="1">SUM(E7:I7)</f>
        <v>6</v>
      </c>
      <c r="D7" s="12">
        <f>IFERROR(C7/B7,0)</f>
        <v>5.9405940594059403E-2</v>
      </c>
      <c r="E7" s="11">
        <v>6</v>
      </c>
      <c r="F7" s="11"/>
      <c r="G7" s="11"/>
      <c r="H7" s="11"/>
      <c r="I7" s="11"/>
    </row>
    <row r="8" spans="1:9" x14ac:dyDescent="0.25">
      <c r="A8" s="5" t="s">
        <v>36</v>
      </c>
      <c r="B8" s="13">
        <v>205</v>
      </c>
      <c r="C8" s="13">
        <f t="shared" si="1"/>
        <v>22</v>
      </c>
      <c r="D8" s="14">
        <f>IFERROR(C8/B8,0)</f>
        <v>0.10731707317073171</v>
      </c>
      <c r="E8" s="13">
        <v>9</v>
      </c>
      <c r="F8" s="13">
        <v>2</v>
      </c>
      <c r="G8" s="13"/>
      <c r="H8" s="13">
        <v>10</v>
      </c>
      <c r="I8" s="13">
        <v>1</v>
      </c>
    </row>
    <row r="9" spans="1:9" x14ac:dyDescent="0.25">
      <c r="A9" s="4" t="s">
        <v>15</v>
      </c>
      <c r="B9" s="11">
        <v>12</v>
      </c>
      <c r="C9" s="11">
        <f t="shared" si="1"/>
        <v>0</v>
      </c>
      <c r="D9" s="12">
        <f>IFERROR(C9/B9,0)</f>
        <v>0</v>
      </c>
      <c r="E9" s="11"/>
      <c r="F9" s="11"/>
      <c r="G9" s="11"/>
      <c r="H9" s="11"/>
      <c r="I9" s="11"/>
    </row>
    <row r="10" spans="1:9" x14ac:dyDescent="0.25">
      <c r="A10" s="5" t="s">
        <v>16</v>
      </c>
      <c r="B10" s="13">
        <v>66</v>
      </c>
      <c r="C10" s="13">
        <f t="shared" si="1"/>
        <v>4</v>
      </c>
      <c r="D10" s="14">
        <f>IFERROR(C10/B10,0)</f>
        <v>6.0606060606060608E-2</v>
      </c>
      <c r="E10" s="13"/>
      <c r="F10" s="13">
        <v>1</v>
      </c>
      <c r="G10" s="13"/>
      <c r="H10" s="13">
        <v>3</v>
      </c>
      <c r="I10" s="13"/>
    </row>
    <row r="11" spans="1:9" x14ac:dyDescent="0.25">
      <c r="A11" s="6" t="s">
        <v>28</v>
      </c>
      <c r="B11" s="9">
        <f>SUM(B12:B15)</f>
        <v>124</v>
      </c>
      <c r="C11" s="15">
        <f t="shared" si="1"/>
        <v>33</v>
      </c>
      <c r="D11" s="16">
        <f>IFERROR(C11/B11,0)</f>
        <v>0.2661290322580645</v>
      </c>
      <c r="E11" s="9">
        <f t="shared" ref="E11" si="2">SUM(E12:E15)</f>
        <v>23</v>
      </c>
      <c r="F11" s="9">
        <f t="shared" ref="F11" si="3">SUM(F12:F15)</f>
        <v>4</v>
      </c>
      <c r="G11" s="9">
        <f t="shared" ref="G11:I11" si="4">SUM(G12:G15)</f>
        <v>0</v>
      </c>
      <c r="H11" s="9">
        <f t="shared" si="4"/>
        <v>5</v>
      </c>
      <c r="I11" s="9">
        <f t="shared" si="4"/>
        <v>1</v>
      </c>
    </row>
    <row r="12" spans="1:9" x14ac:dyDescent="0.25">
      <c r="A12" s="5" t="s">
        <v>12</v>
      </c>
      <c r="B12" s="13">
        <v>116</v>
      </c>
      <c r="C12" s="13">
        <f t="shared" si="1"/>
        <v>30</v>
      </c>
      <c r="D12" s="14">
        <f>IFERROR(C12/B12,0)</f>
        <v>0.25862068965517243</v>
      </c>
      <c r="E12" s="13">
        <v>22</v>
      </c>
      <c r="F12" s="13">
        <v>2</v>
      </c>
      <c r="G12" s="13"/>
      <c r="H12" s="13">
        <v>5</v>
      </c>
      <c r="I12" s="13">
        <v>1</v>
      </c>
    </row>
    <row r="13" spans="1:9" x14ac:dyDescent="0.25">
      <c r="A13" s="4" t="s">
        <v>17</v>
      </c>
      <c r="B13" s="11">
        <v>8</v>
      </c>
      <c r="C13" s="11">
        <f t="shared" si="1"/>
        <v>3</v>
      </c>
      <c r="D13" s="12">
        <f>IFERROR(C13/B13,0)</f>
        <v>0.375</v>
      </c>
      <c r="E13" s="11">
        <v>1</v>
      </c>
      <c r="F13" s="11">
        <v>2</v>
      </c>
      <c r="G13" s="11"/>
      <c r="H13" s="11"/>
      <c r="I13" s="11"/>
    </row>
    <row r="14" spans="1:9" x14ac:dyDescent="0.25">
      <c r="A14" s="5" t="s">
        <v>18</v>
      </c>
      <c r="B14" s="13"/>
      <c r="C14" s="13">
        <f t="shared" si="1"/>
        <v>0</v>
      </c>
      <c r="D14" s="14">
        <f>IFERROR(C14/B14,0)</f>
        <v>0</v>
      </c>
      <c r="E14" s="13"/>
      <c r="F14" s="13"/>
      <c r="G14" s="13"/>
      <c r="H14" s="13"/>
      <c r="I14" s="13"/>
    </row>
    <row r="15" spans="1:9" x14ac:dyDescent="0.25">
      <c r="A15" s="4" t="s">
        <v>19</v>
      </c>
      <c r="B15" s="11"/>
      <c r="C15" s="11">
        <f t="shared" si="1"/>
        <v>0</v>
      </c>
      <c r="D15" s="12">
        <f>IFERROR(C15/B15,0)</f>
        <v>0</v>
      </c>
      <c r="E15" s="11"/>
      <c r="F15" s="11"/>
      <c r="G15" s="11"/>
      <c r="H15" s="11"/>
      <c r="I15" s="11"/>
    </row>
    <row r="16" spans="1:9" x14ac:dyDescent="0.25">
      <c r="A16" s="3" t="s">
        <v>29</v>
      </c>
      <c r="B16" s="9">
        <f>SUM(B17:B20)</f>
        <v>254</v>
      </c>
      <c r="C16" s="9">
        <f t="shared" si="1"/>
        <v>23</v>
      </c>
      <c r="D16" s="10">
        <f>IFERROR(C16/B16,0)</f>
        <v>9.055118110236221E-2</v>
      </c>
      <c r="E16" s="9">
        <f t="shared" ref="E16" si="5">SUM(E17:E20)</f>
        <v>14</v>
      </c>
      <c r="F16" s="9">
        <f t="shared" ref="F16" si="6">SUM(F17:F20)</f>
        <v>0</v>
      </c>
      <c r="G16" s="9">
        <f t="shared" ref="G16:I16" si="7">SUM(G17:G20)</f>
        <v>0</v>
      </c>
      <c r="H16" s="9">
        <f t="shared" si="7"/>
        <v>9</v>
      </c>
      <c r="I16" s="9">
        <f t="shared" si="7"/>
        <v>0</v>
      </c>
    </row>
    <row r="17" spans="1:9" x14ac:dyDescent="0.25">
      <c r="A17" s="4" t="s">
        <v>13</v>
      </c>
      <c r="B17" s="11">
        <v>65</v>
      </c>
      <c r="C17" s="11">
        <f t="shared" si="1"/>
        <v>10</v>
      </c>
      <c r="D17" s="12">
        <f>IFERROR(C17/B17,0)</f>
        <v>0.15384615384615385</v>
      </c>
      <c r="E17" s="11">
        <v>8</v>
      </c>
      <c r="F17" s="11"/>
      <c r="G17" s="11"/>
      <c r="H17" s="11">
        <v>2</v>
      </c>
      <c r="I17" s="11"/>
    </row>
    <row r="18" spans="1:9" x14ac:dyDescent="0.25">
      <c r="A18" s="5" t="s">
        <v>14</v>
      </c>
      <c r="B18" s="13">
        <v>115</v>
      </c>
      <c r="C18" s="13">
        <f t="shared" si="1"/>
        <v>7</v>
      </c>
      <c r="D18" s="14">
        <f>IFERROR(C18/B18,0)</f>
        <v>6.0869565217391307E-2</v>
      </c>
      <c r="E18" s="13"/>
      <c r="F18" s="13"/>
      <c r="G18" s="13"/>
      <c r="H18" s="13">
        <v>7</v>
      </c>
      <c r="I18" s="13"/>
    </row>
    <row r="19" spans="1:9" x14ac:dyDescent="0.25">
      <c r="A19" s="4" t="s">
        <v>20</v>
      </c>
      <c r="B19" s="11">
        <v>20</v>
      </c>
      <c r="C19" s="11">
        <f t="shared" si="1"/>
        <v>2</v>
      </c>
      <c r="D19" s="12">
        <f>IFERROR(C19/B19,0)</f>
        <v>0.1</v>
      </c>
      <c r="E19" s="11">
        <v>2</v>
      </c>
      <c r="F19" s="11"/>
      <c r="G19" s="11"/>
      <c r="H19" s="11"/>
      <c r="I19" s="11"/>
    </row>
    <row r="20" spans="1:9" ht="15.75" thickBot="1" x14ac:dyDescent="0.3">
      <c r="A20" s="5" t="s">
        <v>21</v>
      </c>
      <c r="B20" s="13">
        <v>54</v>
      </c>
      <c r="C20" s="13">
        <f t="shared" si="1"/>
        <v>4</v>
      </c>
      <c r="D20" s="14">
        <f>IFERROR(C20/B20,0)</f>
        <v>7.407407407407407E-2</v>
      </c>
      <c r="E20" s="13">
        <v>4</v>
      </c>
      <c r="F20" s="13"/>
      <c r="G20" s="13"/>
      <c r="H20" s="13"/>
      <c r="I20" s="13"/>
    </row>
    <row r="21" spans="1:9" ht="15.75" thickTop="1" x14ac:dyDescent="0.25">
      <c r="A21" s="7" t="s">
        <v>27</v>
      </c>
      <c r="B21" s="17">
        <f>B6+B11+B16</f>
        <v>762</v>
      </c>
      <c r="C21" s="17">
        <f t="shared" si="1"/>
        <v>88</v>
      </c>
      <c r="D21" s="18">
        <f>IFERROR(C21/B21,0)</f>
        <v>0.11548556430446194</v>
      </c>
      <c r="E21" s="17">
        <f t="shared" ref="E21:I21" si="8">E6+E11+E16</f>
        <v>52</v>
      </c>
      <c r="F21" s="17">
        <f t="shared" si="8"/>
        <v>7</v>
      </c>
      <c r="G21" s="17">
        <f t="shared" si="8"/>
        <v>0</v>
      </c>
      <c r="H21" s="17">
        <f t="shared" si="8"/>
        <v>27</v>
      </c>
      <c r="I21" s="17">
        <f t="shared" si="8"/>
        <v>2</v>
      </c>
    </row>
    <row r="22" spans="1:9" x14ac:dyDescent="0.25">
      <c r="A22" s="27" t="s">
        <v>3</v>
      </c>
    </row>
    <row r="29" spans="1:9" ht="18.75" x14ac:dyDescent="0.3">
      <c r="A29" s="1" t="s">
        <v>22</v>
      </c>
      <c r="B29" s="20"/>
      <c r="C29" s="20"/>
      <c r="D29" s="20"/>
      <c r="E29" s="20"/>
      <c r="F29" s="20"/>
      <c r="G29" s="20"/>
      <c r="H29" s="20"/>
      <c r="I29" s="20"/>
    </row>
    <row r="30" spans="1:9" x14ac:dyDescent="0.25">
      <c r="B30" s="20"/>
      <c r="C30" s="20"/>
      <c r="D30" s="20"/>
      <c r="E30" s="20"/>
      <c r="F30" s="20"/>
      <c r="G30" s="20"/>
      <c r="H30" s="20"/>
      <c r="I30" s="20"/>
    </row>
    <row r="31" spans="1:9" ht="30" x14ac:dyDescent="0.25">
      <c r="A31" s="21" t="s">
        <v>6</v>
      </c>
      <c r="B31" s="8" t="s">
        <v>40</v>
      </c>
      <c r="C31" s="8" t="s">
        <v>0</v>
      </c>
      <c r="D31" s="8" t="s">
        <v>1</v>
      </c>
      <c r="E31" s="8" t="s">
        <v>41</v>
      </c>
      <c r="F31" s="8" t="s">
        <v>42</v>
      </c>
      <c r="G31" s="8" t="s">
        <v>43</v>
      </c>
      <c r="H31" s="8" t="s">
        <v>44</v>
      </c>
      <c r="I31" s="8" t="s">
        <v>45</v>
      </c>
    </row>
    <row r="32" spans="1:9" x14ac:dyDescent="0.25">
      <c r="A32" s="22" t="s">
        <v>5</v>
      </c>
      <c r="B32" s="23">
        <f>B8+B10</f>
        <v>271</v>
      </c>
      <c r="C32" s="23">
        <f>C8+C10</f>
        <v>26</v>
      </c>
      <c r="D32" s="44">
        <f>C32/B32</f>
        <v>9.5940959409594101E-2</v>
      </c>
      <c r="E32" s="23">
        <f t="shared" ref="E32:I32" si="9">E8+E10</f>
        <v>9</v>
      </c>
      <c r="F32" s="23">
        <f t="shared" si="9"/>
        <v>3</v>
      </c>
      <c r="G32" s="23">
        <f t="shared" si="9"/>
        <v>0</v>
      </c>
      <c r="H32" s="23">
        <f t="shared" si="9"/>
        <v>13</v>
      </c>
      <c r="I32" s="23">
        <f t="shared" si="9"/>
        <v>1</v>
      </c>
    </row>
    <row r="33" spans="1:9" x14ac:dyDescent="0.25">
      <c r="A33" s="22" t="s">
        <v>4</v>
      </c>
      <c r="B33" s="23">
        <f>+B11</f>
        <v>124</v>
      </c>
      <c r="C33" s="23">
        <f>+C11</f>
        <v>33</v>
      </c>
      <c r="D33" s="44">
        <f>C33/B33</f>
        <v>0.2661290322580645</v>
      </c>
      <c r="E33" s="23">
        <f t="shared" ref="E33:I33" si="10">+E11</f>
        <v>23</v>
      </c>
      <c r="F33" s="23">
        <f t="shared" si="10"/>
        <v>4</v>
      </c>
      <c r="G33" s="23">
        <f t="shared" si="10"/>
        <v>0</v>
      </c>
      <c r="H33" s="23">
        <f t="shared" si="10"/>
        <v>5</v>
      </c>
      <c r="I33" s="23">
        <f t="shared" si="10"/>
        <v>1</v>
      </c>
    </row>
    <row r="34" spans="1:9" x14ac:dyDescent="0.25">
      <c r="A34" s="22" t="s">
        <v>8</v>
      </c>
      <c r="B34" s="23">
        <f>+B17+B19+B20</f>
        <v>139</v>
      </c>
      <c r="C34" s="23">
        <f>+C17+C19+C20</f>
        <v>16</v>
      </c>
      <c r="D34" s="44">
        <f>C34/B34</f>
        <v>0.11510791366906475</v>
      </c>
      <c r="E34" s="23">
        <f t="shared" ref="E34:I34" si="11">+E17+E19+E20</f>
        <v>14</v>
      </c>
      <c r="F34" s="23">
        <f t="shared" si="11"/>
        <v>0</v>
      </c>
      <c r="G34" s="23">
        <f t="shared" si="11"/>
        <v>0</v>
      </c>
      <c r="H34" s="23">
        <f t="shared" si="11"/>
        <v>2</v>
      </c>
      <c r="I34" s="23">
        <f t="shared" si="11"/>
        <v>0</v>
      </c>
    </row>
    <row r="35" spans="1:9" x14ac:dyDescent="0.25">
      <c r="A35" s="22" t="s">
        <v>2</v>
      </c>
      <c r="B35" s="23">
        <f>B7</f>
        <v>101</v>
      </c>
      <c r="C35" s="23">
        <f>C7</f>
        <v>6</v>
      </c>
      <c r="D35" s="44">
        <f>C35/B35</f>
        <v>5.9405940594059403E-2</v>
      </c>
      <c r="E35" s="23">
        <f t="shared" ref="E35:I35" si="12">E7</f>
        <v>6</v>
      </c>
      <c r="F35" s="23">
        <f t="shared" si="12"/>
        <v>0</v>
      </c>
      <c r="G35" s="23">
        <f t="shared" si="12"/>
        <v>0</v>
      </c>
      <c r="H35" s="23">
        <f t="shared" si="12"/>
        <v>0</v>
      </c>
      <c r="I35" s="23">
        <f t="shared" si="12"/>
        <v>0</v>
      </c>
    </row>
    <row r="36" spans="1:9" x14ac:dyDescent="0.25">
      <c r="A36" s="22" t="s">
        <v>9</v>
      </c>
      <c r="B36" s="23">
        <f>B9</f>
        <v>12</v>
      </c>
      <c r="C36" s="23">
        <f>C9</f>
        <v>0</v>
      </c>
      <c r="D36" s="44">
        <f>C36/B36</f>
        <v>0</v>
      </c>
      <c r="E36" s="23">
        <f t="shared" ref="E36:I36" si="13">E9</f>
        <v>0</v>
      </c>
      <c r="F36" s="23">
        <f t="shared" si="13"/>
        <v>0</v>
      </c>
      <c r="G36" s="23">
        <f t="shared" si="13"/>
        <v>0</v>
      </c>
      <c r="H36" s="23">
        <f t="shared" si="13"/>
        <v>0</v>
      </c>
      <c r="I36" s="23">
        <f t="shared" si="13"/>
        <v>0</v>
      </c>
    </row>
    <row r="37" spans="1:9" x14ac:dyDescent="0.25">
      <c r="A37" s="22" t="s">
        <v>10</v>
      </c>
      <c r="B37" s="23">
        <f>B18</f>
        <v>115</v>
      </c>
      <c r="C37" s="23">
        <f>C18</f>
        <v>7</v>
      </c>
      <c r="D37" s="44">
        <f>C37/B37</f>
        <v>6.0869565217391307E-2</v>
      </c>
      <c r="E37" s="23">
        <f t="shared" ref="E37:I37" si="14">E18</f>
        <v>0</v>
      </c>
      <c r="F37" s="23">
        <f t="shared" si="14"/>
        <v>0</v>
      </c>
      <c r="G37" s="23">
        <f t="shared" si="14"/>
        <v>0</v>
      </c>
      <c r="H37" s="23">
        <f t="shared" si="14"/>
        <v>7</v>
      </c>
      <c r="I37" s="23">
        <f t="shared" si="14"/>
        <v>0</v>
      </c>
    </row>
    <row r="38" spans="1:9" x14ac:dyDescent="0.25">
      <c r="A38" s="24" t="s">
        <v>38</v>
      </c>
      <c r="B38" s="25">
        <f>SUM(B32:B37)</f>
        <v>762</v>
      </c>
      <c r="C38" s="25">
        <f>SUM(C32:C37)</f>
        <v>88</v>
      </c>
      <c r="D38" s="44">
        <f>C38/B38</f>
        <v>0.11548556430446194</v>
      </c>
      <c r="E38" s="25">
        <f t="shared" ref="E38:I38" si="15">SUM(E32:E37)</f>
        <v>52</v>
      </c>
      <c r="F38" s="25">
        <f t="shared" si="15"/>
        <v>7</v>
      </c>
      <c r="G38" s="25">
        <f t="shared" si="15"/>
        <v>0</v>
      </c>
      <c r="H38" s="25">
        <f t="shared" si="15"/>
        <v>27</v>
      </c>
      <c r="I38" s="25">
        <f t="shared" si="15"/>
        <v>2</v>
      </c>
    </row>
    <row r="39" spans="1:9" x14ac:dyDescent="0.25">
      <c r="A39" s="26" t="s">
        <v>3</v>
      </c>
      <c r="B39" s="20"/>
      <c r="C39" s="20"/>
      <c r="D39" s="20"/>
      <c r="E39" s="20"/>
      <c r="F39" s="20"/>
      <c r="G39" s="20"/>
      <c r="H39" s="20"/>
      <c r="I39" s="20"/>
    </row>
    <row r="40" spans="1:9" x14ac:dyDescent="0.25">
      <c r="B40" s="20"/>
      <c r="C40" s="20"/>
      <c r="D40" s="20"/>
      <c r="E40" s="20"/>
      <c r="F40" s="20"/>
      <c r="G40" s="20"/>
      <c r="H40" s="20"/>
      <c r="I40" s="20"/>
    </row>
    <row r="41" spans="1:9" x14ac:dyDescent="0.25">
      <c r="A41" s="29" t="s">
        <v>49</v>
      </c>
    </row>
    <row r="42" spans="1:9" ht="15.75" x14ac:dyDescent="0.25">
      <c r="A42" s="47" t="s">
        <v>46</v>
      </c>
    </row>
    <row r="43" spans="1:9" ht="15.75" x14ac:dyDescent="0.25">
      <c r="A43" s="49" t="s">
        <v>47</v>
      </c>
    </row>
    <row r="44" spans="1:9" x14ac:dyDescent="0.25">
      <c r="A44" s="48" t="s">
        <v>48</v>
      </c>
    </row>
  </sheetData>
  <conditionalFormatting sqref="D32:D38">
    <cfRule type="cellIs" dxfId="1" priority="3" operator="lessThanOrEqual">
      <formula>0.2</formula>
    </cfRule>
    <cfRule type="cellIs" dxfId="2" priority="2" operator="between">
      <formula>0.21</formula>
      <formula>0.39</formula>
    </cfRule>
    <cfRule type="cellIs" dxfId="0" priority="1" operator="greaterThanOrEqual">
      <formula>0.4</formula>
    </cfRule>
  </conditionalFormatting>
  <pageMargins left="0.31496062992125984" right="0.11811023622047245" top="0.55118110236220474" bottom="0.35433070866141736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zoomScaleNormal="100" workbookViewId="0">
      <selection activeCell="B35" sqref="B35"/>
    </sheetView>
  </sheetViews>
  <sheetFormatPr baseColWidth="10" defaultRowHeight="15" x14ac:dyDescent="0.25"/>
  <cols>
    <col min="1" max="1" width="32.140625" customWidth="1"/>
    <col min="2" max="7" width="11.42578125" style="2"/>
  </cols>
  <sheetData>
    <row r="1" spans="1:8" ht="18.75" x14ac:dyDescent="0.3">
      <c r="A1" s="1" t="s">
        <v>30</v>
      </c>
      <c r="H1" s="45" t="s">
        <v>34</v>
      </c>
    </row>
    <row r="2" spans="1:8" ht="18.75" x14ac:dyDescent="0.3">
      <c r="A2" s="46" t="s">
        <v>39</v>
      </c>
    </row>
    <row r="5" spans="1:8" ht="30" x14ac:dyDescent="0.25">
      <c r="A5" s="36" t="s">
        <v>31</v>
      </c>
      <c r="B5" s="37" t="s">
        <v>32</v>
      </c>
      <c r="C5" s="38" t="s">
        <v>23</v>
      </c>
      <c r="D5" s="38" t="s">
        <v>24</v>
      </c>
      <c r="E5" s="38" t="s">
        <v>25</v>
      </c>
      <c r="F5" s="38" t="s">
        <v>26</v>
      </c>
      <c r="G5" s="38" t="s">
        <v>27</v>
      </c>
    </row>
    <row r="6" spans="1:8" x14ac:dyDescent="0.25">
      <c r="A6" s="39" t="s">
        <v>37</v>
      </c>
      <c r="B6" s="40">
        <f>SUM(B7:B10)</f>
        <v>0</v>
      </c>
      <c r="C6" s="40">
        <f t="shared" ref="C6:F6" si="0">SUM(C7:C10)</f>
        <v>5</v>
      </c>
      <c r="D6" s="40">
        <f t="shared" si="0"/>
        <v>0</v>
      </c>
      <c r="E6" s="40">
        <f t="shared" si="0"/>
        <v>0</v>
      </c>
      <c r="F6" s="40">
        <f t="shared" si="0"/>
        <v>0</v>
      </c>
      <c r="G6" s="40">
        <f>SUM(B6:F6)</f>
        <v>5</v>
      </c>
    </row>
    <row r="7" spans="1:8" x14ac:dyDescent="0.25">
      <c r="A7" s="27" t="s">
        <v>36</v>
      </c>
      <c r="B7" s="23"/>
      <c r="C7" s="23">
        <v>5</v>
      </c>
      <c r="D7" s="23"/>
      <c r="E7" s="23"/>
      <c r="F7" s="23"/>
      <c r="G7" s="23">
        <f t="shared" ref="G7:G21" si="1">SUM(B7:F7)</f>
        <v>5</v>
      </c>
    </row>
    <row r="8" spans="1:8" x14ac:dyDescent="0.25">
      <c r="A8" s="41" t="s">
        <v>11</v>
      </c>
      <c r="B8" s="23"/>
      <c r="C8" s="23"/>
      <c r="D8" s="23"/>
      <c r="E8" s="23"/>
      <c r="F8" s="23"/>
      <c r="G8" s="23">
        <f t="shared" si="1"/>
        <v>0</v>
      </c>
    </row>
    <row r="9" spans="1:8" x14ac:dyDescent="0.25">
      <c r="A9" s="41" t="s">
        <v>15</v>
      </c>
      <c r="B9" s="23"/>
      <c r="C9" s="23"/>
      <c r="D9" s="23"/>
      <c r="E9" s="23"/>
      <c r="F9" s="23"/>
      <c r="G9" s="23">
        <f t="shared" si="1"/>
        <v>0</v>
      </c>
    </row>
    <row r="10" spans="1:8" x14ac:dyDescent="0.25">
      <c r="A10" s="41" t="s">
        <v>16</v>
      </c>
      <c r="B10" s="23"/>
      <c r="C10" s="23"/>
      <c r="D10" s="23"/>
      <c r="E10" s="23"/>
      <c r="F10" s="23"/>
      <c r="G10" s="23">
        <f t="shared" si="1"/>
        <v>0</v>
      </c>
    </row>
    <row r="11" spans="1:8" x14ac:dyDescent="0.25">
      <c r="A11" s="39" t="s">
        <v>28</v>
      </c>
      <c r="B11" s="40">
        <f>SUM(B12:B15)</f>
        <v>1</v>
      </c>
      <c r="C11" s="40">
        <f t="shared" ref="C11" si="2">SUM(C12:C15)</f>
        <v>9</v>
      </c>
      <c r="D11" s="40">
        <f t="shared" ref="D11" si="3">SUM(D12:D15)</f>
        <v>1</v>
      </c>
      <c r="E11" s="40">
        <f t="shared" ref="E11" si="4">SUM(E12:E15)</f>
        <v>0</v>
      </c>
      <c r="F11" s="40">
        <f t="shared" ref="F11" si="5">SUM(F12:F15)</f>
        <v>4</v>
      </c>
      <c r="G11" s="40">
        <f t="shared" si="1"/>
        <v>15</v>
      </c>
    </row>
    <row r="12" spans="1:8" x14ac:dyDescent="0.25">
      <c r="A12" s="41" t="s">
        <v>12</v>
      </c>
      <c r="B12" s="23">
        <v>1</v>
      </c>
      <c r="C12" s="23">
        <v>8</v>
      </c>
      <c r="D12" s="23">
        <v>1</v>
      </c>
      <c r="E12" s="23">
        <v>0</v>
      </c>
      <c r="F12" s="23">
        <v>4</v>
      </c>
      <c r="G12" s="23">
        <f t="shared" si="1"/>
        <v>14</v>
      </c>
    </row>
    <row r="13" spans="1:8" x14ac:dyDescent="0.25">
      <c r="A13" s="41" t="s">
        <v>17</v>
      </c>
      <c r="B13" s="23"/>
      <c r="C13" s="23">
        <v>1</v>
      </c>
      <c r="D13" s="23"/>
      <c r="E13" s="23"/>
      <c r="F13" s="23"/>
      <c r="G13" s="23">
        <f t="shared" si="1"/>
        <v>1</v>
      </c>
    </row>
    <row r="14" spans="1:8" x14ac:dyDescent="0.25">
      <c r="A14" s="41" t="s">
        <v>18</v>
      </c>
      <c r="B14" s="23"/>
      <c r="C14" s="23"/>
      <c r="D14" s="23"/>
      <c r="E14" s="23"/>
      <c r="F14" s="23"/>
      <c r="G14" s="23">
        <f t="shared" si="1"/>
        <v>0</v>
      </c>
    </row>
    <row r="15" spans="1:8" x14ac:dyDescent="0.25">
      <c r="A15" s="41" t="s">
        <v>19</v>
      </c>
      <c r="B15" s="23"/>
      <c r="C15" s="23"/>
      <c r="D15" s="23"/>
      <c r="E15" s="23"/>
      <c r="F15" s="23"/>
      <c r="G15" s="23">
        <f t="shared" si="1"/>
        <v>0</v>
      </c>
    </row>
    <row r="16" spans="1:8" x14ac:dyDescent="0.25">
      <c r="A16" s="39" t="s">
        <v>29</v>
      </c>
      <c r="B16" s="40">
        <f>SUM(B17:B20)</f>
        <v>0</v>
      </c>
      <c r="C16" s="40">
        <f t="shared" ref="C16" si="6">SUM(C17:C20)</f>
        <v>6</v>
      </c>
      <c r="D16" s="40">
        <f t="shared" ref="D16" si="7">SUM(D17:D20)</f>
        <v>2</v>
      </c>
      <c r="E16" s="40">
        <f t="shared" ref="E16" si="8">SUM(E17:E20)</f>
        <v>2</v>
      </c>
      <c r="F16" s="40">
        <f t="shared" ref="F16" si="9">SUM(F17:F20)</f>
        <v>0</v>
      </c>
      <c r="G16" s="40">
        <f t="shared" si="1"/>
        <v>10</v>
      </c>
    </row>
    <row r="17" spans="1:7" x14ac:dyDescent="0.25">
      <c r="A17" s="41" t="s">
        <v>13</v>
      </c>
      <c r="B17" s="23"/>
      <c r="C17" s="23">
        <v>5</v>
      </c>
      <c r="D17" s="23"/>
      <c r="E17" s="23"/>
      <c r="F17" s="23"/>
      <c r="G17" s="23">
        <f t="shared" si="1"/>
        <v>5</v>
      </c>
    </row>
    <row r="18" spans="1:7" x14ac:dyDescent="0.25">
      <c r="A18" s="41" t="s">
        <v>14</v>
      </c>
      <c r="B18" s="23"/>
      <c r="C18" s="23">
        <v>1</v>
      </c>
      <c r="D18" s="23">
        <v>1</v>
      </c>
      <c r="E18" s="23"/>
      <c r="F18" s="23"/>
      <c r="G18" s="23">
        <f t="shared" si="1"/>
        <v>2</v>
      </c>
    </row>
    <row r="19" spans="1:7" x14ac:dyDescent="0.25">
      <c r="A19" s="41" t="s">
        <v>20</v>
      </c>
      <c r="B19" s="23"/>
      <c r="C19" s="23"/>
      <c r="D19" s="23">
        <v>1</v>
      </c>
      <c r="E19" s="23">
        <v>2</v>
      </c>
      <c r="F19" s="23"/>
      <c r="G19" s="23">
        <f t="shared" si="1"/>
        <v>3</v>
      </c>
    </row>
    <row r="20" spans="1:7" x14ac:dyDescent="0.25">
      <c r="A20" s="41" t="s">
        <v>21</v>
      </c>
      <c r="B20" s="23"/>
      <c r="C20" s="23"/>
      <c r="D20" s="23"/>
      <c r="E20" s="23"/>
      <c r="F20" s="23"/>
      <c r="G20" s="23">
        <f t="shared" si="1"/>
        <v>0</v>
      </c>
    </row>
    <row r="21" spans="1:7" x14ac:dyDescent="0.25">
      <c r="A21" s="42" t="s">
        <v>27</v>
      </c>
      <c r="B21" s="43">
        <f>B6+B11+B16</f>
        <v>1</v>
      </c>
      <c r="C21" s="43">
        <f t="shared" ref="C21:F21" si="10">C6+C11+C16</f>
        <v>20</v>
      </c>
      <c r="D21" s="43">
        <f t="shared" si="10"/>
        <v>3</v>
      </c>
      <c r="E21" s="43">
        <f t="shared" si="10"/>
        <v>2</v>
      </c>
      <c r="F21" s="43">
        <f t="shared" si="10"/>
        <v>4</v>
      </c>
      <c r="G21" s="43">
        <f t="shared" si="1"/>
        <v>30</v>
      </c>
    </row>
    <row r="22" spans="1:7" x14ac:dyDescent="0.25">
      <c r="A22" s="28" t="s">
        <v>3</v>
      </c>
    </row>
    <row r="27" spans="1:7" x14ac:dyDescent="0.25">
      <c r="A27" s="29" t="s">
        <v>33</v>
      </c>
    </row>
    <row r="29" spans="1:7" ht="30" x14ac:dyDescent="0.25">
      <c r="A29" s="32" t="s">
        <v>6</v>
      </c>
      <c r="B29" s="33" t="s">
        <v>32</v>
      </c>
      <c r="C29" s="34" t="s">
        <v>23</v>
      </c>
      <c r="D29" s="34" t="s">
        <v>24</v>
      </c>
      <c r="E29" s="34" t="s">
        <v>25</v>
      </c>
      <c r="F29" s="34" t="s">
        <v>26</v>
      </c>
      <c r="G29" s="35" t="s">
        <v>27</v>
      </c>
    </row>
    <row r="30" spans="1:7" x14ac:dyDescent="0.25">
      <c r="A30" s="22" t="s">
        <v>5</v>
      </c>
      <c r="B30" s="23">
        <f>B7+B10</f>
        <v>0</v>
      </c>
      <c r="C30" s="23">
        <f t="shared" ref="C30:F30" si="11">C7+C10</f>
        <v>5</v>
      </c>
      <c r="D30" s="23">
        <f t="shared" si="11"/>
        <v>0</v>
      </c>
      <c r="E30" s="23">
        <f t="shared" si="11"/>
        <v>0</v>
      </c>
      <c r="F30" s="23">
        <f t="shared" si="11"/>
        <v>0</v>
      </c>
      <c r="G30" s="30">
        <f>SUM(B30:F30)</f>
        <v>5</v>
      </c>
    </row>
    <row r="31" spans="1:7" x14ac:dyDescent="0.25">
      <c r="A31" s="22" t="s">
        <v>4</v>
      </c>
      <c r="B31" s="23">
        <f>B11</f>
        <v>1</v>
      </c>
      <c r="C31" s="23">
        <f t="shared" ref="C31:F31" si="12">C11</f>
        <v>9</v>
      </c>
      <c r="D31" s="23">
        <f t="shared" si="12"/>
        <v>1</v>
      </c>
      <c r="E31" s="23">
        <f t="shared" si="12"/>
        <v>0</v>
      </c>
      <c r="F31" s="23">
        <f t="shared" si="12"/>
        <v>4</v>
      </c>
      <c r="G31" s="30">
        <f t="shared" ref="G31:G36" si="13">SUM(B31:F31)</f>
        <v>15</v>
      </c>
    </row>
    <row r="32" spans="1:7" x14ac:dyDescent="0.25">
      <c r="A32" s="22" t="s">
        <v>8</v>
      </c>
      <c r="B32" s="23">
        <f>B17+B19+B20</f>
        <v>0</v>
      </c>
      <c r="C32" s="23">
        <f t="shared" ref="C32:F32" si="14">C17+C19+C20</f>
        <v>5</v>
      </c>
      <c r="D32" s="23">
        <f t="shared" si="14"/>
        <v>1</v>
      </c>
      <c r="E32" s="23">
        <f t="shared" si="14"/>
        <v>2</v>
      </c>
      <c r="F32" s="23">
        <f t="shared" si="14"/>
        <v>0</v>
      </c>
      <c r="G32" s="30">
        <f t="shared" si="13"/>
        <v>8</v>
      </c>
    </row>
    <row r="33" spans="1:7" x14ac:dyDescent="0.25">
      <c r="A33" s="22" t="s">
        <v>2</v>
      </c>
      <c r="B33" s="23">
        <f>B8</f>
        <v>0</v>
      </c>
      <c r="C33" s="23">
        <f t="shared" ref="C33:F33" si="15">C8</f>
        <v>0</v>
      </c>
      <c r="D33" s="23">
        <f t="shared" si="15"/>
        <v>0</v>
      </c>
      <c r="E33" s="23">
        <f t="shared" si="15"/>
        <v>0</v>
      </c>
      <c r="F33" s="23">
        <f t="shared" si="15"/>
        <v>0</v>
      </c>
      <c r="G33" s="30">
        <f t="shared" si="13"/>
        <v>0</v>
      </c>
    </row>
    <row r="34" spans="1:7" x14ac:dyDescent="0.25">
      <c r="A34" s="22" t="s">
        <v>9</v>
      </c>
      <c r="B34" s="23">
        <f>B9</f>
        <v>0</v>
      </c>
      <c r="C34" s="23">
        <f t="shared" ref="C34:F34" si="16">C9</f>
        <v>0</v>
      </c>
      <c r="D34" s="23">
        <f t="shared" si="16"/>
        <v>0</v>
      </c>
      <c r="E34" s="23">
        <f t="shared" si="16"/>
        <v>0</v>
      </c>
      <c r="F34" s="23">
        <f t="shared" si="16"/>
        <v>0</v>
      </c>
      <c r="G34" s="30">
        <f t="shared" si="13"/>
        <v>0</v>
      </c>
    </row>
    <row r="35" spans="1:7" x14ac:dyDescent="0.25">
      <c r="A35" s="22" t="s">
        <v>10</v>
      </c>
      <c r="B35" s="23">
        <f>B18</f>
        <v>0</v>
      </c>
      <c r="C35" s="23">
        <f t="shared" ref="C35:F35" si="17">C18</f>
        <v>1</v>
      </c>
      <c r="D35" s="23">
        <f t="shared" si="17"/>
        <v>1</v>
      </c>
      <c r="E35" s="23">
        <f t="shared" si="17"/>
        <v>0</v>
      </c>
      <c r="F35" s="23">
        <f t="shared" si="17"/>
        <v>0</v>
      </c>
      <c r="G35" s="30">
        <f t="shared" si="13"/>
        <v>2</v>
      </c>
    </row>
    <row r="36" spans="1:7" x14ac:dyDescent="0.25">
      <c r="A36" s="24" t="str">
        <f>+A21</f>
        <v>Total general</v>
      </c>
      <c r="B36" s="25">
        <f>SUM(B30:B35)</f>
        <v>1</v>
      </c>
      <c r="C36" s="25">
        <f t="shared" ref="C36:F36" si="18">SUM(C30:C35)</f>
        <v>20</v>
      </c>
      <c r="D36" s="25">
        <f t="shared" si="18"/>
        <v>3</v>
      </c>
      <c r="E36" s="25">
        <f t="shared" si="18"/>
        <v>2</v>
      </c>
      <c r="F36" s="25">
        <f t="shared" si="18"/>
        <v>4</v>
      </c>
      <c r="G36" s="31">
        <f t="shared" si="13"/>
        <v>30</v>
      </c>
    </row>
    <row r="37" spans="1:7" x14ac:dyDescent="0.25">
      <c r="A37" s="2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6_35M</vt:lpstr>
      <vt:lpstr>RECUPERADOS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SoporteOEI</dc:creator>
  <cp:lastModifiedBy>ESTADISTICA</cp:lastModifiedBy>
  <cp:lastPrinted>2024-02-13T15:54:23Z</cp:lastPrinted>
  <dcterms:created xsi:type="dcterms:W3CDTF">2023-09-01T16:54:02Z</dcterms:created>
  <dcterms:modified xsi:type="dcterms:W3CDTF">2026-06-17T15:27:26Z</dcterms:modified>
</cp:coreProperties>
</file>